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255" windowWidth="12435" windowHeight="8100" activeTab="0"/>
  </bookViews>
  <sheets>
    <sheet name="Distinta Spese" sheetId="1" r:id="rId1"/>
  </sheets>
  <definedNames>
    <definedName name="_xlnm.Print_Area" localSheetId="0">'Distinta Spese'!$A$1:$H$131</definedName>
  </definedNames>
  <calcPr fullCalcOnLoad="1"/>
</workbook>
</file>

<file path=xl/sharedStrings.xml><?xml version="1.0" encoding="utf-8"?>
<sst xmlns="http://schemas.openxmlformats.org/spreadsheetml/2006/main" count="182" uniqueCount="158">
  <si>
    <r>
      <t xml:space="preserve">picchetto in sede </t>
    </r>
    <r>
      <rPr>
        <b/>
        <i/>
        <sz val="8"/>
        <rFont val="Arial"/>
        <family val="2"/>
      </rPr>
      <t>feriale</t>
    </r>
  </si>
  <si>
    <r>
      <t xml:space="preserve">picchetto in sede </t>
    </r>
    <r>
      <rPr>
        <b/>
        <i/>
        <sz val="8"/>
        <rFont val="Arial"/>
        <family val="2"/>
      </rPr>
      <t>festivo</t>
    </r>
  </si>
  <si>
    <t>6501 Bellinzona</t>
  </si>
  <si>
    <t>url         www.ti.ch/dcsu</t>
  </si>
  <si>
    <t>Via, Numero:</t>
  </si>
  <si>
    <t>Recapito mail:</t>
  </si>
  <si>
    <t>Commenti</t>
  </si>
  <si>
    <t>Ricavi</t>
  </si>
  <si>
    <t>Ricavi da prestazioni a terzi</t>
  </si>
  <si>
    <t>Costi</t>
  </si>
  <si>
    <t>Materiale consumo, cancelleria, informatica, spese amministrative</t>
  </si>
  <si>
    <t>Manutenzione strumenti e infrastrutture</t>
  </si>
  <si>
    <t>Tasse varie e assicurazioni</t>
  </si>
  <si>
    <t>Oneri finanziari</t>
  </si>
  <si>
    <t>Altri costi, spese di rappresentanza</t>
  </si>
  <si>
    <t>Altri dati</t>
  </si>
  <si>
    <t>Categorie di ricavo o di spesa</t>
  </si>
  <si>
    <t xml:space="preserve">Salari direzione (inclusi oneri sociali) 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</si>
  <si>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</si>
  <si>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</si>
  <si>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</si>
  <si>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</si>
  <si>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</si>
  <si>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</si>
  <si>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</si>
  <si>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</si>
  <si>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</si>
  <si>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</si>
  <si>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Luogo, Data:</t>
  </si>
  <si>
    <r>
      <t xml:space="preserve">Noleggio </t>
    </r>
    <r>
      <rPr>
        <sz val="9"/>
        <color indexed="63"/>
        <rFont val="Arial"/>
        <family val="2"/>
      </rPr>
      <t xml:space="preserve">infrastrutture </t>
    </r>
    <r>
      <rPr>
        <sz val="9"/>
        <color indexed="8"/>
        <rFont val="Arial"/>
        <family val="2"/>
      </rPr>
      <t>e strumenti a terzi</t>
    </r>
  </si>
  <si>
    <r>
      <t xml:space="preserve">Contributi </t>
    </r>
    <r>
      <rPr>
        <sz val="9"/>
        <color indexed="8"/>
        <rFont val="Arial"/>
        <family val="2"/>
      </rPr>
      <t>cantonali</t>
    </r>
  </si>
  <si>
    <r>
      <t xml:space="preserve">Salari </t>
    </r>
    <r>
      <rPr>
        <sz val="9"/>
        <color indexed="63"/>
        <rFont val="Arial"/>
        <family val="2"/>
      </rPr>
      <t xml:space="preserve">insegnamento (inclusi oneri sociali) </t>
    </r>
  </si>
  <si>
    <r>
      <t xml:space="preserve">Salari </t>
    </r>
    <r>
      <rPr>
        <sz val="9"/>
        <color indexed="8"/>
        <rFont val="Arial"/>
        <family val="2"/>
      </rPr>
      <t>persona</t>
    </r>
    <r>
      <rPr>
        <sz val="9"/>
        <color indexed="63"/>
        <rFont val="Arial"/>
        <family val="2"/>
      </rPr>
      <t xml:space="preserve">le </t>
    </r>
    <r>
      <rPr>
        <sz val="9"/>
        <color indexed="8"/>
        <rFont val="Arial"/>
        <family val="2"/>
      </rPr>
      <t xml:space="preserve">amministrativo e/o di servizio (inclusi oneri sociali) </t>
    </r>
  </si>
  <si>
    <r>
      <t xml:space="preserve">Cachet ad artisti per </t>
    </r>
    <r>
      <rPr>
        <sz val="9"/>
        <color indexed="63"/>
        <rFont val="Arial"/>
        <family val="2"/>
      </rPr>
      <t xml:space="preserve">concerti (inclusi oneri sociali) </t>
    </r>
  </si>
  <si>
    <r>
      <t>Tariffe student</t>
    </r>
    <r>
      <rPr>
        <sz val="9"/>
        <color indexed="63"/>
        <rFont val="Arial"/>
        <family val="2"/>
      </rPr>
      <t>i</t>
    </r>
  </si>
  <si>
    <t>Spiegazioni per la compilazione del Consuntivo Scuole di musica</t>
  </si>
  <si>
    <t>Recapiti telefonici:</t>
  </si>
  <si>
    <t>Persona responsabile:</t>
  </si>
  <si>
    <t>Nome della Scuola:</t>
  </si>
  <si>
    <t>CAP,  Località:</t>
  </si>
  <si>
    <r>
      <t xml:space="preserve">Salari pulizia </t>
    </r>
    <r>
      <rPr>
        <sz val="9"/>
        <color indexed="63"/>
        <rFont val="Arial"/>
        <family val="2"/>
      </rPr>
      <t xml:space="preserve">e/o </t>
    </r>
    <r>
      <rPr>
        <sz val="9"/>
        <color indexed="8"/>
        <rFont val="Arial"/>
        <family val="2"/>
      </rPr>
      <t>custodia (inclusi oneri sociali)</t>
    </r>
  </si>
  <si>
    <t>RISULTATO D'ESERCIZIO</t>
  </si>
  <si>
    <t>N. totale di allievi (al 31.12 )</t>
  </si>
  <si>
    <t>N. di allievi di età superiore a 20 anni (al 31.12)</t>
  </si>
  <si>
    <t>N. di docenti impiegati (al 31.12)</t>
  </si>
  <si>
    <t>N. di ore di insegnamento individuale erogate (dal 1.01 al 31.12)</t>
  </si>
  <si>
    <t>N. di ore di insegnamento collettivo erogate (dal 1.01 al 31.12)</t>
  </si>
  <si>
    <t>N. di concerti e saggi (dal 1.01 al 31.12)</t>
  </si>
  <si>
    <t>N. di altre manifestazioni organizzate (dal 1.01 al 31.12)</t>
  </si>
  <si>
    <t>Salario minimo lordo orario (unità 60 minuti) per docenti (al 31.12)</t>
  </si>
  <si>
    <t>Osservazioni sul risultato d'esercizio</t>
  </si>
  <si>
    <t>Nome / Nomi:</t>
  </si>
  <si>
    <t>Firma / Firme:</t>
  </si>
  <si>
    <t>J</t>
  </si>
  <si>
    <t>Dipartimento dell'educazione, della cultura e dello sport</t>
  </si>
  <si>
    <r>
      <t xml:space="preserve">Ricavi straordinari, donazioni o </t>
    </r>
    <r>
      <rPr>
        <sz val="9"/>
        <color indexed="63"/>
        <rFont val="Arial"/>
        <family val="2"/>
      </rPr>
      <t>offerte, da privati e/o fondazioni</t>
    </r>
  </si>
  <si>
    <t>Residenza governativa</t>
  </si>
  <si>
    <r>
      <t>Contribut</t>
    </r>
    <r>
      <rPr>
        <sz val="9"/>
        <color indexed="8"/>
        <rFont val="Arial"/>
        <family val="2"/>
      </rPr>
      <t>i comunali</t>
    </r>
  </si>
  <si>
    <r>
      <t xml:space="preserve">Ricavi da concerti e </t>
    </r>
    <r>
      <rPr>
        <sz val="9"/>
        <color indexed="63"/>
        <rFont val="Arial"/>
        <family val="2"/>
      </rPr>
      <t>manifestazioni varie, campi musicali, ecc.</t>
    </r>
  </si>
  <si>
    <r>
      <t xml:space="preserve">Costi per concerti e </t>
    </r>
    <r>
      <rPr>
        <sz val="9"/>
        <color indexed="63"/>
        <rFont val="Arial"/>
        <family val="2"/>
      </rPr>
      <t>manifestazioni varie, campi musicali, ecc.</t>
    </r>
  </si>
  <si>
    <t>Costi infrastruttura (pigioni, noleggi, costi accessori)</t>
  </si>
  <si>
    <t>Riferimento IBAN</t>
  </si>
  <si>
    <r>
      <t xml:space="preserve">Altri </t>
    </r>
    <r>
      <rPr>
        <sz val="9"/>
        <color indexed="63"/>
        <rFont val="Arial"/>
        <family val="2"/>
      </rPr>
      <t>ricavi</t>
    </r>
  </si>
  <si>
    <t>Ricavi da scioglimento fondi o riserve (riportati a bilancio)</t>
  </si>
  <si>
    <t>TOTALE INTERMEDIO DEI COSTI DEL PERSONALE (somma automatica da 11 a 15)</t>
  </si>
  <si>
    <t>TOTALE INTERMEDIO DEGLI ALTRI COSTI (somma automatica da 17 a 25)</t>
  </si>
  <si>
    <t>TOTALE GENERALE DEI COSTI (somma automatica 16 + 26)</t>
  </si>
  <si>
    <t>TOTALE GENERALE DEI RICAVI = somma da 01 a 09 (calcolo automatico)</t>
  </si>
  <si>
    <t>Ricavi dall'eventuale mobilizzazione di riserve a copertura deficit generale o di progetti (variazioni da riportare nelle voci corrispondenti a bilancio).</t>
  </si>
  <si>
    <t>RICAVI</t>
  </si>
  <si>
    <t>COSTI</t>
  </si>
  <si>
    <t>TOTALE GENERALE DEI COSTI</t>
  </si>
  <si>
    <t>TOTALE "ALTRI COSTI"</t>
  </si>
  <si>
    <t>TOTALE "COSTI DEL PERSONALE"</t>
  </si>
  <si>
    <t>ALTRI DATI</t>
  </si>
  <si>
    <t>Inserire il nome esatto e completo della Scuola di musica.</t>
  </si>
  <si>
    <t>Inserire il Codice di avviamento postale e la località.</t>
  </si>
  <si>
    <t>Specificare le coordinate bancarie o postali (codice IBAN).</t>
  </si>
  <si>
    <t>Specificare il nome della persona di riferimento per eventuali chiarimenti e complementi di informazione.</t>
  </si>
  <si>
    <t>Specificare il recapito di posta elettronica della persona di riferimento.</t>
  </si>
  <si>
    <t>Indicare i recapiti telefonici (fisso e possibilmente anche mobile) della persona di riferimento.</t>
  </si>
  <si>
    <t>Riportare la somma delle tariffe incassate.</t>
  </si>
  <si>
    <t>Somma di eventuali ricavi da affitto o noleggio a terzi delle proprie infrastrutture, equipaggiamento o strumenti.</t>
  </si>
  <si>
    <t>Ricavi da eventuali prestazioni di servizio a terzi (amministrative, logistiche, artistiche, didattiche, ecc.).</t>
  </si>
  <si>
    <t>Somma dei contributi comunali percepiti.</t>
  </si>
  <si>
    <t>Somma di tutti gli importi percepiti dal Cantone nell'anno corrispondente (acconti, saldi o contributi ad hoc).</t>
  </si>
  <si>
    <t>Costi del personale insegnante (salario lordo + oneri sociali a carico del datore di lavoro) incluse indennità.</t>
  </si>
  <si>
    <t>Idem come 10 per il personale dirigente.</t>
  </si>
  <si>
    <t>Idem come 10 per il personale amministrativo o di servizio tecnico.</t>
  </si>
  <si>
    <t>Idem come 10 per il personale di pulizia e/o custodia che è alle dipendenze della scuola.</t>
  </si>
  <si>
    <t>Somma dei cachet/onorari versati ad artisti o collaboratori per i concerti e manifestazioni varie (incluse indennità e oneri sociali).</t>
  </si>
  <si>
    <t>Somma dei costi di cancelleria, per l'informatica (server, tasse per dominio, costi software e hardware), altre spese amministrative o postali.</t>
  </si>
  <si>
    <t>Spese di manutenzione di strumenti o di infrastrutture (impianti sonori, mobilio o altro) di proprietà della scuola.</t>
  </si>
  <si>
    <t>Tasse di varia natura (postali, bancarie, assicurazioni, SUISA ecc.).</t>
  </si>
  <si>
    <t>Spese varie come gestione esterna della contabilità, ufficio di revisione, assemblee/riunioni, indennità di spesa ai volontari o membri di comitato.</t>
  </si>
  <si>
    <t>Somma dei costi ordinari e straordinari di affitto e di noleggio (inclusi eventuali costi accessori, come energia, pulizia esterna ecc.).</t>
  </si>
  <si>
    <t>Eventuali oneri finanziari derivanti da debiti o mutui ipotecari.</t>
  </si>
  <si>
    <t>Somma degli importi accantonati nella riserva o in fondi vincolati, oppure copertura deficit precedenti, ecc. (variazioni da riportare a bilancio).</t>
  </si>
  <si>
    <t>Numero complessivo di allievi iscritti (allegare elenco come specificato al punto (e) qui sotto.</t>
  </si>
  <si>
    <t>Numero di concerti e saggi organizzati nell'anno corrispondente.</t>
  </si>
  <si>
    <t>Numero di altre manifestazioni (feste, rassegne, mostre, campi musicali, ecc.) organizzate nell'anno corrispondente.</t>
  </si>
  <si>
    <t>Indicare il salario lordo orario minimo per i docenti assunti dalla scuola (base oraria di 60 minuti).</t>
  </si>
  <si>
    <t>Lettera di accompagnamento e di richiesta ufficiale su carta intestata e firmata.</t>
  </si>
  <si>
    <t>NB: Il firmatario (i firmatari) dichiara/no che i dati riportati sono completi e corretti e che è concessa la verifica degli stessi al Servizio competente (DCSU)</t>
  </si>
  <si>
    <t>Inserire l'indicazione della via o piazza (secondo lo stradario aggiornato) o della casella postale.</t>
  </si>
  <si>
    <t>TOTALE GENERALE DEI RICAVI</t>
  </si>
  <si>
    <t>Spese di ammortamento o di investimento per infrastrutture, strumenti ed equipaggiamento (variazioni da riportare a bilancio).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</si>
  <si>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</si>
  <si>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</si>
  <si>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</si>
  <si>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</si>
  <si>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</si>
  <si>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</si>
  <si>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</si>
  <si>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</si>
  <si>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</si>
  <si>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Indicare la modalità di copertura/contabilizzazione se il risultato di esercizio è negativo (esempio perdita riportata a bilancio) oppure la destinazione/contabilizzazione dell'utile se l'esercizio è positivo (riportato al conto economico seguente, accantonamento in fondi o riserve, ecc.).</t>
  </si>
  <si>
    <t>Descrittivo del percorso standard offerto agli allievi su un anno scolastico: numero lezioni, durata, lezioni collettive, attività collettive.</t>
  </si>
  <si>
    <t>Ai fini del riconoscimento per il contributo cantonale secondo la Legge sul sostegno alla cultura del 16 dicembre 2013 e del Regolamento di applicazione del 16 dicembre 2014</t>
  </si>
  <si>
    <t>RISULTATO DI ESERCIZIO (sottrazione automatica: 10 meno 27)</t>
  </si>
  <si>
    <r>
      <t xml:space="preserve">Aggiungere una copia elettronica </t>
    </r>
    <r>
      <rPr>
        <sz val="10"/>
        <color indexed="10"/>
        <rFont val="Arial"/>
        <family val="2"/>
      </rPr>
      <t>in formato excel e non firmata</t>
    </r>
    <r>
      <rPr>
        <sz val="10"/>
        <color indexed="30"/>
        <rFont val="Arial"/>
        <family val="2"/>
      </rPr>
      <t xml:space="preserve"> del presente formulario (Nome: Consuntivo yyyanno per richiesta xxxscuola.xls).</t>
    </r>
  </si>
  <si>
    <t>Spese per ammortamenti e/o investimenti (riportati a bilancio)</t>
  </si>
  <si>
    <t>Accantonamenti (riportati a bilancio)</t>
  </si>
  <si>
    <t>Elenco dei docenti con cognome, nome, anno di nascita, luogo di residenza, diploma nella materia insegnata, ore di insegnamento.</t>
  </si>
  <si>
    <t>N. allievi inferiori 20 anni iscritti a corso strumentale individ. (al 31.12)</t>
  </si>
  <si>
    <t>N allievi inferiori 20 anni iscritti corso strumentale a coppie (al 31.12)</t>
  </si>
  <si>
    <r>
      <t xml:space="preserve">Contributi AVS/AI versati (altri contributi sociali </t>
    </r>
    <r>
      <rPr>
        <b/>
        <sz val="9"/>
        <rFont val="Arial"/>
        <family val="2"/>
      </rPr>
      <t>esclusi)</t>
    </r>
    <r>
      <rPr>
        <sz val="9"/>
        <rFont val="Arial"/>
        <family val="2"/>
      </rPr>
      <t xml:space="preserve"> </t>
    </r>
  </si>
  <si>
    <t xml:space="preserve">Copia del Conguaglio annuale AVS/AI per l'anno di riferimento. </t>
  </si>
  <si>
    <t>Elenco delle attività collettive continuate (esempio lezioni collettive regolari) e delle attività collettive ad hoc (concerti speciali, saggi, campi ecc.)</t>
  </si>
  <si>
    <t>Ricavi da ristorni, rendite, rimborsi, vendita di gadgets, CD, pubblicazioni ecc.</t>
  </si>
  <si>
    <t>Consuntivo 2022</t>
  </si>
  <si>
    <t xml:space="preserve">6501 Bellinzona </t>
  </si>
  <si>
    <t>Ricavi da concerti o manifestazioni di vario genere, campi musicali, workshops (incluse sponsorizzazioni, ristorazione ecc.).</t>
  </si>
  <si>
    <t>Ricavi straordinari provenienti da premi, donazioni oppure offerte/lasciti da privati o da fondazioni.</t>
  </si>
  <si>
    <t>Costi per concerti o manifestazioni di vario genere, campi musicali, workshops (eccetto i costi salariali già inclusi al pt. 16).</t>
  </si>
  <si>
    <t>Indicare nome e cognome della persona che firma. Se per regolamento o statuti sono necessarie due firme, indicare tutti e due i nomi.</t>
  </si>
  <si>
    <t>Elenco in ordine alfabetico degli allievi con cognome, nome, anno di nascita, domicilio, docente, strumento.</t>
  </si>
  <si>
    <t>Numero complessivo di ore di insegnamento individuale erogate, espresso e ricalcolato in unità di 60 minuti.</t>
  </si>
  <si>
    <t>Numero dei docenti impiegati dalla scuola (deve venire corredato dall'elenco come espresso al punto (d) qui sotto).</t>
  </si>
  <si>
    <t>Somma versata all'AVS/AI escludendo gli importi di altri contributi. Allegare copia del conguaglio annuale AVS/AI (vedi (d)).</t>
  </si>
  <si>
    <t>Numero degli allievi di età superiore ai 20 anni: la sottrazione delle cifre ai punti 29 meno 30 ci fornirà la quantità e la frazione di allievi sussidiabili.</t>
  </si>
  <si>
    <t>Bilancio patrimoniale dell'ente al 31.12. (attivi e passivi).</t>
  </si>
  <si>
    <t>Tariffario completo per l'anno di riferimento + eventuali ulteriori informazioni secondo istruzioni fornite separatamente dalla DCSU.</t>
  </si>
  <si>
    <t>Numero degli allievi di età fino ai 20 anni iscritti a un corso strumentale individuale.</t>
  </si>
  <si>
    <t>Numero degli allievi di età fino ai 20 anni iscritti a un corso strumentale a coppie.</t>
  </si>
  <si>
    <t>Numero complessivo di ore di insegnamento collettivo erogate (anche questo in unità di 60 minuti come al punto 34).</t>
  </si>
  <si>
    <t>Indicare luogo e data della firma/e.</t>
  </si>
  <si>
    <t>Firma/e: il firmatario/i certifica/no in buona fede e con valenza legale la completezza e l'attendibilità dei dati riportati. Con la firma viene pure accettato il diritto di verifica da parte dell'autorità competente (DECS-DCSU).</t>
  </si>
  <si>
    <t>Ufficio del sostegno alla cultura</t>
  </si>
  <si>
    <t>Viale Stefano Franscini 30a</t>
  </si>
  <si>
    <t>e-mail  decs-sc@ti.ch</t>
  </si>
  <si>
    <t>tel.        +41 91 814 13 17</t>
  </si>
  <si>
    <r>
      <t xml:space="preserve">Consuntivo </t>
    </r>
    <r>
      <rPr>
        <b/>
        <sz val="20"/>
        <color indexed="10"/>
        <rFont val="Arial"/>
        <family val="2"/>
      </rPr>
      <t xml:space="preserve">2023 </t>
    </r>
    <r>
      <rPr>
        <b/>
        <sz val="20"/>
        <rFont val="Arial"/>
        <family val="2"/>
      </rPr>
      <t>delle scuole di musica riconosciute</t>
    </r>
  </si>
  <si>
    <t>Consuntivo 2023</t>
  </si>
  <si>
    <t>Anno 2022</t>
  </si>
  <si>
    <t>Documenti da allegare (una copia cartacea a DCSU + una copia elettronica a decs-sc@ti.ch)</t>
  </si>
  <si>
    <t>Anno 2023</t>
  </si>
  <si>
    <t>Ufficio fondi Swisslos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</si>
</sst>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"/>
    <numFmt numFmtId="178" formatCode="0.0000"/>
    <numFmt numFmtId="179" formatCode="h:mm"/>
    <numFmt numFmtId="180" formatCode="#,##0.00_ ;\-#,##0.00\ 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h]:mm"/>
    <numFmt numFmtId="185" formatCode="&quot;SFr.&quot;\ #,##0.00"/>
    <numFmt numFmtId="186" formatCode="_ [$€-2]\ * #,##0.00_ ;_ [$€-2]\ * \-#,##0.00_ ;_ [$€-2]\ * &quot;-&quot;??_ "/>
    <numFmt numFmtId="187" formatCode="[$-810]dddd\,\ d\.\ mmmm\ yyyy"/>
    <numFmt numFmtId="188" formatCode="&quot;Attivo&quot;;&quot;Attivo&quot;;&quot;Inattivo&quot;"/>
    <numFmt numFmtId="189" formatCode="[$€-2]\ #.##000_);[Red]\([$€-2]\ #.##000\)"/>
  </numFmts>
  <fonts count="106">
    <font>
      <sz val="10"/>
      <name val="Arial"/>
      <family val="0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53"/>
      <name val="Arial"/>
      <family val="2"/>
    </font>
    <font>
      <sz val="6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9"/>
      <color indexed="8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9"/>
      <color indexed="3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sz val="9"/>
      <color indexed="53"/>
      <name val="Arial"/>
      <family val="2"/>
    </font>
    <font>
      <sz val="6"/>
      <color indexed="30"/>
      <name val="Arial"/>
      <family val="2"/>
    </font>
    <font>
      <b/>
      <sz val="18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2"/>
      <color indexed="30"/>
      <name val="Arial"/>
      <family val="2"/>
    </font>
    <font>
      <sz val="7"/>
      <color indexed="3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8"/>
      <color theme="1"/>
      <name val="Arial"/>
      <family val="2"/>
    </font>
    <font>
      <b/>
      <sz val="10"/>
      <color theme="0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b/>
      <sz val="10"/>
      <color rgb="FF161616"/>
      <name val="Arial"/>
      <family val="2"/>
    </font>
    <font>
      <sz val="9"/>
      <color rgb="FF161616"/>
      <name val="Arial"/>
      <family val="2"/>
    </font>
    <font>
      <sz val="9"/>
      <color rgb="FF262626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sz val="8"/>
      <color theme="9" tint="-0.24997000396251678"/>
      <name val="Arial"/>
      <family val="2"/>
    </font>
    <font>
      <b/>
      <sz val="9"/>
      <color theme="9" tint="-0.24997000396251678"/>
      <name val="Arial"/>
      <family val="2"/>
    </font>
    <font>
      <sz val="6"/>
      <color rgb="FF0070C0"/>
      <name val="Arial"/>
      <family val="2"/>
    </font>
    <font>
      <b/>
      <sz val="18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9" tint="-0.24997000396251678"/>
      <name val="Arial"/>
      <family val="2"/>
    </font>
    <font>
      <b/>
      <sz val="12"/>
      <color rgb="FF0070C0"/>
      <name val="Arial"/>
      <family val="2"/>
    </font>
    <font>
      <sz val="7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>
        <color theme="1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 tint="-0.3499799966812134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0" tint="-0.3499799966812134"/>
      </bottom>
    </border>
    <border>
      <left style="thin">
        <color theme="1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2" applyNumberFormat="0" applyFill="0" applyAlignment="0" applyProtection="0"/>
    <xf numFmtId="0" fontId="66" fillId="21" borderId="3" applyNumberForma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186" fontId="0" fillId="0" borderId="0" applyFont="0" applyFill="0" applyBorder="0" applyAlignment="0" applyProtection="0"/>
    <xf numFmtId="0" fontId="6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0" fontId="69" fillId="20" borderId="5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5" fillId="0" borderId="10" xfId="0" applyFont="1" applyBorder="1" applyAlignment="1" applyProtection="1">
      <alignment horizontal="left"/>
      <protection locked="0"/>
    </xf>
    <xf numFmtId="14" fontId="14" fillId="0" borderId="10" xfId="0" applyNumberFormat="1" applyFont="1" applyBorder="1" applyAlignment="1" applyProtection="1">
      <alignment horizontal="left"/>
      <protection locked="0"/>
    </xf>
    <xf numFmtId="2" fontId="5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2" fontId="5" fillId="33" borderId="13" xfId="0" applyNumberFormat="1" applyFont="1" applyFill="1" applyBorder="1" applyAlignment="1" applyProtection="1">
      <alignment vertical="center"/>
      <protection locked="0"/>
    </xf>
    <xf numFmtId="2" fontId="5" fillId="33" borderId="14" xfId="0" applyNumberFormat="1" applyFont="1" applyFill="1" applyBorder="1" applyAlignment="1" applyProtection="1">
      <alignment vertical="center"/>
      <protection locked="0"/>
    </xf>
    <xf numFmtId="2" fontId="5" fillId="33" borderId="15" xfId="0" applyNumberFormat="1" applyFont="1" applyFill="1" applyBorder="1" applyAlignment="1" applyProtection="1">
      <alignment vertical="center"/>
      <protection locked="0"/>
    </xf>
    <xf numFmtId="2" fontId="5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2" fontId="79" fillId="0" borderId="16" xfId="0" applyNumberFormat="1" applyFont="1" applyFill="1" applyBorder="1" applyAlignment="1" applyProtection="1">
      <alignment vertical="center"/>
      <protection locked="0"/>
    </xf>
    <xf numFmtId="2" fontId="79" fillId="0" borderId="17" xfId="0" applyNumberFormat="1" applyFont="1" applyFill="1" applyBorder="1" applyAlignment="1" applyProtection="1">
      <alignment vertical="center"/>
      <protection locked="0"/>
    </xf>
    <xf numFmtId="2" fontId="79" fillId="0" borderId="18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Border="1" applyAlignment="1" applyProtection="1">
      <alignment horizontal="center"/>
      <protection locked="0"/>
    </xf>
    <xf numFmtId="1" fontId="8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81" fillId="30" borderId="10" xfId="0" applyFont="1" applyFill="1" applyBorder="1" applyAlignment="1" applyProtection="1">
      <alignment horizontal="left"/>
      <protection locked="0"/>
    </xf>
    <xf numFmtId="1" fontId="82" fillId="30" borderId="10" xfId="0" applyNumberFormat="1" applyFont="1" applyFill="1" applyBorder="1" applyAlignment="1" applyProtection="1">
      <alignment horizontal="left"/>
      <protection locked="0"/>
    </xf>
    <xf numFmtId="4" fontId="81" fillId="30" borderId="22" xfId="0" applyNumberFormat="1" applyFont="1" applyFill="1" applyBorder="1" applyAlignment="1" applyProtection="1">
      <alignment vertical="center"/>
      <protection locked="0"/>
    </xf>
    <xf numFmtId="4" fontId="81" fillId="30" borderId="23" xfId="0" applyNumberFormat="1" applyFont="1" applyFill="1" applyBorder="1" applyAlignment="1" applyProtection="1">
      <alignment vertical="center"/>
      <protection locked="0"/>
    </xf>
    <xf numFmtId="1" fontId="8" fillId="30" borderId="22" xfId="0" applyNumberFormat="1" applyFont="1" applyFill="1" applyBorder="1" applyAlignment="1" applyProtection="1">
      <alignment/>
      <protection locked="0"/>
    </xf>
    <xf numFmtId="1" fontId="8" fillId="30" borderId="23" xfId="0" applyNumberFormat="1" applyFont="1" applyFill="1" applyBorder="1" applyAlignment="1" applyProtection="1">
      <alignment/>
      <protection locked="0"/>
    </xf>
    <xf numFmtId="1" fontId="6" fillId="30" borderId="23" xfId="0" applyNumberFormat="1" applyFont="1" applyFill="1" applyBorder="1" applyAlignment="1" applyProtection="1">
      <alignment/>
      <protection locked="0"/>
    </xf>
    <xf numFmtId="0" fontId="6" fillId="30" borderId="24" xfId="0" applyFont="1" applyFill="1" applyBorder="1" applyAlignment="1" applyProtection="1">
      <alignment/>
      <protection locked="0"/>
    </xf>
    <xf numFmtId="0" fontId="81" fillId="30" borderId="10" xfId="0" applyFont="1" applyFill="1" applyBorder="1" applyAlignment="1" applyProtection="1">
      <alignment horizontal="center"/>
      <protection locked="0"/>
    </xf>
    <xf numFmtId="2" fontId="79" fillId="30" borderId="25" xfId="0" applyNumberFormat="1" applyFont="1" applyFill="1" applyBorder="1" applyAlignment="1" applyProtection="1">
      <alignment vertical="center"/>
      <protection locked="0"/>
    </xf>
    <xf numFmtId="2" fontId="79" fillId="30" borderId="16" xfId="0" applyNumberFormat="1" applyFont="1" applyFill="1" applyBorder="1" applyAlignment="1" applyProtection="1">
      <alignment vertical="center"/>
      <protection locked="0"/>
    </xf>
    <xf numFmtId="2" fontId="79" fillId="30" borderId="18" xfId="0" applyNumberFormat="1" applyFont="1" applyFill="1" applyBorder="1" applyAlignment="1" applyProtection="1">
      <alignment vertical="center"/>
      <protection locked="0"/>
    </xf>
    <xf numFmtId="0" fontId="1" fillId="30" borderId="26" xfId="0" applyFont="1" applyFill="1" applyBorder="1" applyAlignment="1" applyProtection="1">
      <alignment/>
      <protection locked="0"/>
    </xf>
    <xf numFmtId="0" fontId="1" fillId="30" borderId="23" xfId="0" applyFont="1" applyFill="1" applyBorder="1" applyAlignment="1" applyProtection="1">
      <alignment/>
      <protection locked="0"/>
    </xf>
    <xf numFmtId="0" fontId="7" fillId="30" borderId="23" xfId="0" applyFont="1" applyFill="1" applyBorder="1" applyAlignment="1" applyProtection="1">
      <alignment horizontal="right"/>
      <protection locked="0"/>
    </xf>
    <xf numFmtId="179" fontId="1" fillId="30" borderId="23" xfId="0" applyNumberFormat="1" applyFont="1" applyFill="1" applyBorder="1" applyAlignment="1" applyProtection="1">
      <alignment/>
      <protection locked="0"/>
    </xf>
    <xf numFmtId="2" fontId="12" fillId="30" borderId="23" xfId="0" applyNumberFormat="1" applyFont="1" applyFill="1" applyBorder="1" applyAlignment="1" applyProtection="1">
      <alignment/>
      <protection locked="0"/>
    </xf>
    <xf numFmtId="2" fontId="12" fillId="30" borderId="27" xfId="0" applyNumberFormat="1" applyFont="1" applyFill="1" applyBorder="1" applyAlignment="1" applyProtection="1">
      <alignment/>
      <protection locked="0"/>
    </xf>
    <xf numFmtId="2" fontId="12" fillId="30" borderId="24" xfId="0" applyNumberFormat="1" applyFont="1" applyFill="1" applyBorder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3" fillId="0" borderId="36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84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8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84" fillId="0" borderId="0" xfId="0" applyFont="1" applyAlignment="1" applyProtection="1">
      <alignment horizontal="center" vertical="top" wrapText="1"/>
      <protection locked="0"/>
    </xf>
    <xf numFmtId="0" fontId="1" fillId="0" borderId="40" xfId="0" applyFont="1" applyBorder="1" applyAlignment="1" applyProtection="1">
      <alignment horizontal="center" vertical="top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top" wrapText="1"/>
      <protection locked="0"/>
    </xf>
    <xf numFmtId="2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85" fillId="0" borderId="0" xfId="0" applyFont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2" fontId="5" fillId="33" borderId="20" xfId="0" applyNumberFormat="1" applyFont="1" applyFill="1" applyBorder="1" applyAlignment="1" applyProtection="1">
      <alignment vertical="center"/>
      <protection locked="0"/>
    </xf>
    <xf numFmtId="0" fontId="80" fillId="0" borderId="0" xfId="0" applyNumberFormat="1" applyFont="1" applyAlignment="1" applyProtection="1">
      <alignment horizontal="center" vertical="center"/>
      <protection locked="0"/>
    </xf>
    <xf numFmtId="0" fontId="86" fillId="0" borderId="41" xfId="0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4" fontId="81" fillId="0" borderId="44" xfId="0" applyNumberFormat="1" applyFont="1" applyBorder="1" applyAlignment="1" applyProtection="1">
      <alignment vertical="center"/>
      <protection locked="0"/>
    </xf>
    <xf numFmtId="0" fontId="86" fillId="0" borderId="45" xfId="0" applyFont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4" fontId="81" fillId="0" borderId="16" xfId="0" applyNumberFormat="1" applyFont="1" applyBorder="1" applyAlignment="1" applyProtection="1">
      <alignment vertical="center"/>
      <protection locked="0"/>
    </xf>
    <xf numFmtId="0" fontId="87" fillId="0" borderId="45" xfId="0" applyFont="1" applyBorder="1" applyAlignment="1" applyProtection="1">
      <alignment horizontal="left" vertical="center"/>
      <protection locked="0"/>
    </xf>
    <xf numFmtId="0" fontId="88" fillId="0" borderId="47" xfId="0" applyFont="1" applyBorder="1" applyAlignment="1" applyProtection="1">
      <alignment horizontal="left" vertical="center"/>
      <protection locked="0"/>
    </xf>
    <xf numFmtId="0" fontId="89" fillId="0" borderId="48" xfId="0" applyFont="1" applyBorder="1" applyAlignment="1" applyProtection="1">
      <alignment vertical="center"/>
      <protection locked="0"/>
    </xf>
    <xf numFmtId="0" fontId="90" fillId="0" borderId="49" xfId="0" applyFont="1" applyBorder="1" applyAlignment="1" applyProtection="1">
      <alignment horizontal="left" vertical="center"/>
      <protection locked="0"/>
    </xf>
    <xf numFmtId="4" fontId="91" fillId="0" borderId="24" xfId="0" applyNumberFormat="1" applyFont="1" applyBorder="1" applyAlignment="1" applyProtection="1">
      <alignment vertical="center"/>
      <protection locked="0"/>
    </xf>
    <xf numFmtId="4" fontId="91" fillId="0" borderId="17" xfId="0" applyNumberFormat="1" applyFont="1" applyBorder="1" applyAlignment="1" applyProtection="1">
      <alignment vertical="center"/>
      <protection locked="0"/>
    </xf>
    <xf numFmtId="0" fontId="80" fillId="0" borderId="0" xfId="0" applyFont="1" applyAlignment="1" applyProtection="1">
      <alignment horizontal="center" vertical="center"/>
      <protection locked="0"/>
    </xf>
    <xf numFmtId="0" fontId="8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" fontId="92" fillId="0" borderId="0" xfId="0" applyNumberFormat="1" applyFont="1" applyBorder="1" applyAlignment="1" applyProtection="1">
      <alignment vertical="center"/>
      <protection locked="0"/>
    </xf>
    <xf numFmtId="2" fontId="79" fillId="0" borderId="0" xfId="0" applyNumberFormat="1" applyFont="1" applyFill="1" applyBorder="1" applyAlignment="1" applyProtection="1">
      <alignment vertical="center"/>
      <protection locked="0"/>
    </xf>
    <xf numFmtId="0" fontId="86" fillId="0" borderId="50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86" fillId="0" borderId="51" xfId="0" applyFont="1" applyBorder="1" applyAlignment="1" applyProtection="1">
      <alignment horizontal="left" vertical="center"/>
      <protection locked="0"/>
    </xf>
    <xf numFmtId="0" fontId="87" fillId="0" borderId="51" xfId="0" applyFont="1" applyBorder="1" applyAlignment="1" applyProtection="1">
      <alignment horizontal="left" vertical="center"/>
      <protection locked="0"/>
    </xf>
    <xf numFmtId="1" fontId="93" fillId="0" borderId="45" xfId="0" applyNumberFormat="1" applyFont="1" applyBorder="1" applyAlignment="1" applyProtection="1">
      <alignment vertical="center"/>
      <protection locked="0"/>
    </xf>
    <xf numFmtId="0" fontId="89" fillId="0" borderId="46" xfId="0" applyFont="1" applyBorder="1" applyAlignment="1" applyProtection="1">
      <alignment vertical="center"/>
      <protection locked="0"/>
    </xf>
    <xf numFmtId="0" fontId="90" fillId="0" borderId="46" xfId="0" applyFont="1" applyBorder="1" applyAlignment="1" applyProtection="1">
      <alignment horizontal="left" vertical="center"/>
      <protection locked="0"/>
    </xf>
    <xf numFmtId="4" fontId="82" fillId="0" borderId="23" xfId="0" applyNumberFormat="1" applyFont="1" applyBorder="1" applyAlignment="1" applyProtection="1">
      <alignment vertical="center"/>
      <protection locked="0"/>
    </xf>
    <xf numFmtId="4" fontId="82" fillId="0" borderId="16" xfId="0" applyNumberFormat="1" applyFont="1" applyBorder="1" applyAlignment="1" applyProtection="1">
      <alignment vertical="center"/>
      <protection locked="0"/>
    </xf>
    <xf numFmtId="1" fontId="81" fillId="0" borderId="45" xfId="0" applyNumberFormat="1" applyFont="1" applyBorder="1" applyAlignment="1" applyProtection="1">
      <alignment vertical="center"/>
      <protection locked="0"/>
    </xf>
    <xf numFmtId="0" fontId="6" fillId="0" borderId="51" xfId="0" applyFont="1" applyBorder="1" applyAlignment="1" applyProtection="1">
      <alignment vertical="center"/>
      <protection locked="0"/>
    </xf>
    <xf numFmtId="1" fontId="88" fillId="0" borderId="45" xfId="0" applyNumberFormat="1" applyFont="1" applyBorder="1" applyAlignment="1" applyProtection="1">
      <alignment vertical="center"/>
      <protection locked="0"/>
    </xf>
    <xf numFmtId="4" fontId="91" fillId="0" borderId="23" xfId="0" applyNumberFormat="1" applyFont="1" applyBorder="1" applyAlignment="1" applyProtection="1">
      <alignment vertical="center"/>
      <protection locked="0"/>
    </xf>
    <xf numFmtId="4" fontId="91" fillId="0" borderId="16" xfId="0" applyNumberFormat="1" applyFont="1" applyBorder="1" applyAlignment="1" applyProtection="1">
      <alignment vertical="center"/>
      <protection locked="0"/>
    </xf>
    <xf numFmtId="1" fontId="94" fillId="0" borderId="47" xfId="0" applyNumberFormat="1" applyFont="1" applyBorder="1" applyAlignment="1" applyProtection="1">
      <alignment vertical="center"/>
      <protection locked="0"/>
    </xf>
    <xf numFmtId="0" fontId="95" fillId="0" borderId="48" xfId="0" applyFont="1" applyBorder="1" applyAlignment="1" applyProtection="1">
      <alignment vertical="center"/>
      <protection locked="0"/>
    </xf>
    <xf numFmtId="0" fontId="96" fillId="0" borderId="52" xfId="0" applyFont="1" applyBorder="1" applyAlignment="1" applyProtection="1">
      <alignment horizontal="left" vertical="center"/>
      <protection locked="0"/>
    </xf>
    <xf numFmtId="4" fontId="97" fillId="0" borderId="24" xfId="0" applyNumberFormat="1" applyFont="1" applyBorder="1" applyAlignment="1" applyProtection="1">
      <alignment vertical="center"/>
      <protection locked="0"/>
    </xf>
    <xf numFmtId="4" fontId="97" fillId="0" borderId="17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" fontId="6" fillId="0" borderId="10" xfId="0" applyNumberFormat="1" applyFont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6" fillId="0" borderId="57" xfId="0" applyFont="1" applyBorder="1" applyAlignment="1" applyProtection="1">
      <alignment/>
      <protection locked="0"/>
    </xf>
    <xf numFmtId="1" fontId="6" fillId="0" borderId="56" xfId="0" applyNumberFormat="1" applyFont="1" applyBorder="1" applyAlignment="1" applyProtection="1">
      <alignment/>
      <protection locked="0"/>
    </xf>
    <xf numFmtId="0" fontId="6" fillId="0" borderId="56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57" xfId="0" applyFont="1" applyFill="1" applyBorder="1" applyAlignment="1" applyProtection="1">
      <alignment/>
      <protection locked="0"/>
    </xf>
    <xf numFmtId="1" fontId="6" fillId="0" borderId="56" xfId="0" applyNumberFormat="1" applyFont="1" applyFill="1" applyBorder="1" applyAlignment="1" applyProtection="1">
      <alignment horizontal="right"/>
      <protection locked="0"/>
    </xf>
    <xf numFmtId="0" fontId="6" fillId="0" borderId="5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/>
      <protection locked="0"/>
    </xf>
    <xf numFmtId="179" fontId="1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0" fontId="8" fillId="0" borderId="57" xfId="0" applyFont="1" applyBorder="1" applyAlignment="1" applyProtection="1">
      <alignment vertical="center"/>
      <protection locked="0"/>
    </xf>
    <xf numFmtId="0" fontId="8" fillId="0" borderId="57" xfId="0" applyFont="1" applyBorder="1" applyAlignment="1" applyProtection="1">
      <alignment/>
      <protection locked="0"/>
    </xf>
    <xf numFmtId="0" fontId="0" fillId="0" borderId="57" xfId="0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1" fontId="6" fillId="0" borderId="58" xfId="0" applyNumberFormat="1" applyFont="1" applyBorder="1" applyAlignment="1" applyProtection="1">
      <alignment/>
      <protection locked="0"/>
    </xf>
    <xf numFmtId="0" fontId="6" fillId="0" borderId="59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/>
      <protection locked="0"/>
    </xf>
    <xf numFmtId="0" fontId="6" fillId="0" borderId="59" xfId="0" applyFont="1" applyBorder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81" fillId="0" borderId="0" xfId="0" applyFont="1" applyAlignment="1" applyProtection="1">
      <alignment horizontal="left"/>
      <protection locked="0"/>
    </xf>
    <xf numFmtId="0" fontId="8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0" fillId="0" borderId="28" xfId="0" applyFont="1" applyBorder="1" applyAlignment="1" applyProtection="1">
      <alignment/>
      <protection locked="0"/>
    </xf>
    <xf numFmtId="0" fontId="98" fillId="0" borderId="60" xfId="0" applyFont="1" applyBorder="1" applyAlignment="1" applyProtection="1">
      <alignment horizontal="left"/>
      <protection locked="0"/>
    </xf>
    <xf numFmtId="0" fontId="89" fillId="0" borderId="61" xfId="0" applyFont="1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90" fillId="0" borderId="32" xfId="0" applyFont="1" applyBorder="1" applyAlignment="1" applyProtection="1">
      <alignment/>
      <protection locked="0"/>
    </xf>
    <xf numFmtId="0" fontId="98" fillId="0" borderId="0" xfId="0" applyFont="1" applyBorder="1" applyAlignment="1" applyProtection="1">
      <alignment horizontal="left"/>
      <protection locked="0"/>
    </xf>
    <xf numFmtId="0" fontId="89" fillId="0" borderId="63" xfId="0" applyFont="1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90" fillId="0" borderId="35" xfId="0" applyFont="1" applyBorder="1" applyAlignment="1" applyProtection="1">
      <alignment/>
      <protection locked="0"/>
    </xf>
    <xf numFmtId="0" fontId="98" fillId="0" borderId="65" xfId="0" applyFont="1" applyBorder="1" applyAlignment="1" applyProtection="1">
      <alignment horizontal="left"/>
      <protection locked="0"/>
    </xf>
    <xf numFmtId="0" fontId="89" fillId="0" borderId="66" xfId="0" applyFont="1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90" fillId="0" borderId="0" xfId="0" applyFont="1" applyBorder="1" applyAlignment="1" applyProtection="1">
      <alignment horizontal="left"/>
      <protection locked="0"/>
    </xf>
    <xf numFmtId="0" fontId="90" fillId="0" borderId="0" xfId="0" applyFont="1" applyBorder="1" applyAlignment="1" applyProtection="1">
      <alignment/>
      <protection locked="0"/>
    </xf>
    <xf numFmtId="0" fontId="8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9" fillId="0" borderId="54" xfId="0" applyFont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/>
      <protection locked="0"/>
    </xf>
    <xf numFmtId="0" fontId="8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100" fillId="0" borderId="0" xfId="0" applyFont="1" applyAlignment="1" applyProtection="1">
      <alignment vertical="center"/>
      <protection locked="0"/>
    </xf>
    <xf numFmtId="0" fontId="89" fillId="0" borderId="0" xfId="0" applyFont="1" applyAlignment="1" applyProtection="1">
      <alignment/>
      <protection locked="0"/>
    </xf>
    <xf numFmtId="0" fontId="101" fillId="0" borderId="0" xfId="0" applyNumberFormat="1" applyFont="1" applyAlignment="1" applyProtection="1">
      <alignment horizontal="center" vertical="center"/>
      <protection locked="0"/>
    </xf>
    <xf numFmtId="0" fontId="101" fillId="0" borderId="0" xfId="0" applyFont="1" applyAlignment="1" applyProtection="1">
      <alignment vertical="center"/>
      <protection locked="0"/>
    </xf>
    <xf numFmtId="0" fontId="102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89" fillId="0" borderId="52" xfId="0" applyFont="1" applyBorder="1" applyAlignment="1" applyProtection="1">
      <alignment vertical="center"/>
      <protection locked="0"/>
    </xf>
    <xf numFmtId="0" fontId="23" fillId="0" borderId="28" xfId="0" applyFont="1" applyBorder="1" applyAlignment="1" applyProtection="1">
      <alignment horizontal="left"/>
      <protection locked="0"/>
    </xf>
    <xf numFmtId="0" fontId="23" fillId="0" borderId="32" xfId="0" applyFont="1" applyBorder="1" applyAlignment="1" applyProtection="1">
      <alignment horizontal="left"/>
      <protection locked="0"/>
    </xf>
    <xf numFmtId="0" fontId="23" fillId="0" borderId="35" xfId="0" applyFont="1" applyBorder="1" applyAlignment="1" applyProtection="1">
      <alignment horizontal="left"/>
      <protection locked="0"/>
    </xf>
    <xf numFmtId="0" fontId="103" fillId="0" borderId="28" xfId="0" applyFont="1" applyBorder="1" applyAlignment="1" applyProtection="1">
      <alignment/>
      <protection locked="0"/>
    </xf>
    <xf numFmtId="0" fontId="103" fillId="0" borderId="32" xfId="0" applyFont="1" applyBorder="1" applyAlignment="1" applyProtection="1">
      <alignment/>
      <protection locked="0"/>
    </xf>
    <xf numFmtId="0" fontId="103" fillId="0" borderId="35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30" borderId="53" xfId="0" applyFont="1" applyFill="1" applyBorder="1" applyAlignment="1" applyProtection="1">
      <alignment vertical="center" wrapText="1"/>
      <protection locked="0"/>
    </xf>
    <xf numFmtId="0" fontId="0" fillId="30" borderId="54" xfId="0" applyFill="1" applyBorder="1" applyAlignment="1" applyProtection="1">
      <alignment vertical="center" wrapText="1"/>
      <protection locked="0"/>
    </xf>
    <xf numFmtId="0" fontId="0" fillId="30" borderId="40" xfId="0" applyFill="1" applyBorder="1" applyAlignment="1" applyProtection="1">
      <alignment vertical="center" wrapText="1"/>
      <protection locked="0"/>
    </xf>
    <xf numFmtId="0" fontId="104" fillId="30" borderId="10" xfId="0" applyFont="1" applyFill="1" applyBorder="1" applyAlignment="1" applyProtection="1">
      <alignment horizontal="left"/>
      <protection locked="0"/>
    </xf>
    <xf numFmtId="0" fontId="11" fillId="30" borderId="10" xfId="0" applyFont="1" applyFill="1" applyBorder="1" applyAlignment="1" applyProtection="1">
      <alignment/>
      <protection locked="0"/>
    </xf>
    <xf numFmtId="0" fontId="89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53" xfId="0" applyFont="1" applyBorder="1" applyAlignment="1" applyProtection="1">
      <alignment horizontal="left" vertical="center" wrapText="1"/>
      <protection locked="0"/>
    </xf>
    <xf numFmtId="0" fontId="11" fillId="0" borderId="54" xfId="0" applyFont="1" applyBorder="1" applyAlignment="1" applyProtection="1">
      <alignment horizontal="left" vertical="center" wrapText="1"/>
      <protection locked="0"/>
    </xf>
    <xf numFmtId="0" fontId="81" fillId="30" borderId="57" xfId="0" applyFont="1" applyFill="1" applyBorder="1" applyAlignment="1" applyProtection="1">
      <alignment horizontal="left"/>
      <protection locked="0"/>
    </xf>
    <xf numFmtId="0" fontId="105" fillId="30" borderId="57" xfId="0" applyFont="1" applyFill="1" applyBorder="1" applyAlignment="1" applyProtection="1">
      <alignment horizontal="left"/>
      <protection locked="0"/>
    </xf>
    <xf numFmtId="14" fontId="82" fillId="30" borderId="57" xfId="0" applyNumberFormat="1" applyFont="1" applyFill="1" applyBorder="1" applyAlignment="1" applyProtection="1">
      <alignment horizontal="left"/>
      <protection locked="0"/>
    </xf>
    <xf numFmtId="0" fontId="6" fillId="30" borderId="1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3"/>
  <sheetViews>
    <sheetView tabSelected="1" zoomScale="130" zoomScaleNormal="130" zoomScalePageLayoutView="0" workbookViewId="0" topLeftCell="A1">
      <selection activeCell="G71" sqref="G71"/>
    </sheetView>
  </sheetViews>
  <sheetFormatPr defaultColWidth="9.140625" defaultRowHeight="12.75"/>
  <cols>
    <col min="1" max="1" width="4.7109375" style="39" customWidth="1"/>
    <col min="2" max="2" width="16.7109375" style="44" customWidth="1"/>
    <col min="3" max="3" width="35.7109375" style="44" customWidth="1"/>
    <col min="4" max="4" width="4.28125" style="44" customWidth="1"/>
    <col min="5" max="6" width="17.7109375" style="44" customWidth="1"/>
    <col min="7" max="7" width="28.28125" style="44" customWidth="1"/>
    <col min="8" max="9" width="7.421875" style="44" hidden="1" customWidth="1"/>
    <col min="10" max="10" width="9.140625" style="45" customWidth="1"/>
    <col min="11" max="11" width="8.8515625" style="44" bestFit="1" customWidth="1"/>
    <col min="12" max="16384" width="9.140625" style="44" customWidth="1"/>
  </cols>
  <sheetData>
    <row r="2" spans="2:7" ht="9.75" customHeight="1">
      <c r="B2" s="185" t="s">
        <v>151</v>
      </c>
      <c r="C2" s="40" t="s">
        <v>54</v>
      </c>
      <c r="D2" s="41"/>
      <c r="E2" s="42"/>
      <c r="F2" s="40" t="s">
        <v>54</v>
      </c>
      <c r="G2" s="43"/>
    </row>
    <row r="3" spans="2:7" ht="9.75" customHeight="1">
      <c r="B3" s="186" t="s">
        <v>150</v>
      </c>
      <c r="C3" s="46" t="s">
        <v>148</v>
      </c>
      <c r="D3" s="47"/>
      <c r="E3" s="48"/>
      <c r="F3" s="46" t="s">
        <v>157</v>
      </c>
      <c r="G3" s="49"/>
    </row>
    <row r="4" spans="2:7" ht="9.75" customHeight="1">
      <c r="B4" s="187" t="s">
        <v>3</v>
      </c>
      <c r="C4" s="46" t="s">
        <v>149</v>
      </c>
      <c r="D4" s="47"/>
      <c r="E4" s="48"/>
      <c r="F4" s="46" t="s">
        <v>56</v>
      </c>
      <c r="G4" s="49"/>
    </row>
    <row r="5" spans="2:8" ht="9.75" customHeight="1">
      <c r="B5" s="187"/>
      <c r="C5" s="50" t="s">
        <v>2</v>
      </c>
      <c r="D5" s="51"/>
      <c r="E5" s="52"/>
      <c r="F5" s="50" t="s">
        <v>131</v>
      </c>
      <c r="G5" s="53"/>
      <c r="H5" s="54"/>
    </row>
    <row r="6" spans="2:9" ht="36.75" customHeight="1">
      <c r="B6" s="16" t="s">
        <v>152</v>
      </c>
      <c r="C6" s="15"/>
      <c r="D6" s="15"/>
      <c r="E6" s="15"/>
      <c r="F6" s="15"/>
      <c r="G6" s="15"/>
      <c r="H6" s="55"/>
      <c r="I6" s="56"/>
    </row>
    <row r="7" spans="1:10" s="60" customFormat="1" ht="22.5" customHeight="1">
      <c r="A7" s="57"/>
      <c r="B7" s="58" t="s">
        <v>118</v>
      </c>
      <c r="C7" s="59"/>
      <c r="D7" s="59"/>
      <c r="F7" s="61"/>
      <c r="G7" s="61"/>
      <c r="H7" s="61"/>
      <c r="I7" s="62"/>
      <c r="J7" s="63"/>
    </row>
    <row r="8" spans="1:10" s="60" customFormat="1" ht="21.75" customHeight="1">
      <c r="A8" s="64" t="s">
        <v>18</v>
      </c>
      <c r="B8" s="65" t="s">
        <v>38</v>
      </c>
      <c r="C8" s="196"/>
      <c r="D8" s="197"/>
      <c r="E8" s="197"/>
      <c r="F8" s="197"/>
      <c r="G8" s="197"/>
      <c r="H8" s="1"/>
      <c r="I8" s="66"/>
      <c r="J8" s="63"/>
    </row>
    <row r="9" spans="1:10" s="60" customFormat="1" ht="21.75" customHeight="1">
      <c r="A9" s="64" t="s">
        <v>19</v>
      </c>
      <c r="B9" s="65" t="s">
        <v>4</v>
      </c>
      <c r="C9" s="20"/>
      <c r="D9" s="13" t="s">
        <v>22</v>
      </c>
      <c r="E9" s="65" t="s">
        <v>37</v>
      </c>
      <c r="F9" s="204"/>
      <c r="G9" s="205"/>
      <c r="H9" s="1"/>
      <c r="I9" s="66"/>
      <c r="J9" s="63"/>
    </row>
    <row r="10" spans="1:10" s="60" customFormat="1" ht="21.75" customHeight="1">
      <c r="A10" s="64" t="s">
        <v>20</v>
      </c>
      <c r="B10" s="65" t="s">
        <v>39</v>
      </c>
      <c r="C10" s="20"/>
      <c r="D10" s="13" t="s">
        <v>23</v>
      </c>
      <c r="E10" s="65" t="s">
        <v>5</v>
      </c>
      <c r="F10" s="204"/>
      <c r="G10" s="205"/>
      <c r="H10" s="1"/>
      <c r="I10" s="66"/>
      <c r="J10" s="63"/>
    </row>
    <row r="11" spans="1:11" s="60" customFormat="1" ht="21.75" customHeight="1">
      <c r="A11" s="64" t="s">
        <v>21</v>
      </c>
      <c r="B11" s="65" t="s">
        <v>61</v>
      </c>
      <c r="C11" s="21"/>
      <c r="D11" s="14" t="s">
        <v>24</v>
      </c>
      <c r="E11" s="65" t="s">
        <v>36</v>
      </c>
      <c r="F11" s="206"/>
      <c r="G11" s="205"/>
      <c r="H11" s="2"/>
      <c r="I11" s="66"/>
      <c r="J11" s="63"/>
      <c r="K11" s="67"/>
    </row>
    <row r="12" spans="1:10" s="60" customFormat="1" ht="11.25" customHeight="1">
      <c r="A12" s="57"/>
      <c r="J12" s="63"/>
    </row>
    <row r="13" spans="1:10" s="73" customFormat="1" ht="19.5" customHeight="1">
      <c r="A13" s="68"/>
      <c r="B13" s="202" t="s">
        <v>16</v>
      </c>
      <c r="C13" s="203"/>
      <c r="D13" s="69"/>
      <c r="E13" s="19" t="s">
        <v>153</v>
      </c>
      <c r="F13" s="19" t="s">
        <v>130</v>
      </c>
      <c r="G13" s="70" t="s">
        <v>6</v>
      </c>
      <c r="H13" s="71" t="s">
        <v>0</v>
      </c>
      <c r="I13" s="71" t="s">
        <v>1</v>
      </c>
      <c r="J13" s="72"/>
    </row>
    <row r="14" spans="2:9" ht="19.5" customHeight="1">
      <c r="B14" s="74" t="s">
        <v>7</v>
      </c>
      <c r="C14" s="75"/>
      <c r="D14" s="4"/>
      <c r="E14" s="9"/>
      <c r="F14" s="9"/>
      <c r="G14" s="8"/>
      <c r="H14" s="3" t="e">
        <f>((HOUR(#REF!)*60)+MINUTE(#REF!))/60</f>
        <v>#REF!</v>
      </c>
      <c r="I14" s="76" t="e">
        <f>((HOUR(#REF!)*60)+MINUTE(#REF!))/60</f>
        <v>#REF!</v>
      </c>
    </row>
    <row r="15" spans="1:9" ht="13.5" customHeight="1">
      <c r="A15" s="77" t="str">
        <f>"01"</f>
        <v>01</v>
      </c>
      <c r="B15" s="78" t="s">
        <v>34</v>
      </c>
      <c r="C15" s="79"/>
      <c r="D15" s="80"/>
      <c r="E15" s="22">
        <v>0</v>
      </c>
      <c r="F15" s="81">
        <v>0</v>
      </c>
      <c r="G15" s="29"/>
      <c r="H15" s="5" t="e">
        <f>((HOUR(#REF!)*60)+MINUTE(#REF!))/60</f>
        <v>#REF!</v>
      </c>
      <c r="I15" s="76" t="e">
        <f>((HOUR(#REF!)*60)+MINUTE(#REF!))/60</f>
        <v>#REF!</v>
      </c>
    </row>
    <row r="16" spans="1:9" ht="13.5" customHeight="1">
      <c r="A16" s="77" t="str">
        <f>"02"</f>
        <v>02</v>
      </c>
      <c r="B16" s="82" t="s">
        <v>29</v>
      </c>
      <c r="C16" s="83"/>
      <c r="D16" s="84"/>
      <c r="E16" s="23">
        <v>0</v>
      </c>
      <c r="F16" s="85">
        <v>0</v>
      </c>
      <c r="G16" s="30"/>
      <c r="H16" s="5" t="e">
        <f>((HOUR(#REF!)*60)+MINUTE(#REF!))/60</f>
        <v>#REF!</v>
      </c>
      <c r="I16" s="76" t="e">
        <f>((HOUR(#REF!)*60)+MINUTE(#REF!))/60</f>
        <v>#REF!</v>
      </c>
    </row>
    <row r="17" spans="1:9" ht="13.5" customHeight="1">
      <c r="A17" s="77" t="str">
        <f>"03"</f>
        <v>03</v>
      </c>
      <c r="B17" s="82" t="s">
        <v>58</v>
      </c>
      <c r="C17" s="83"/>
      <c r="D17" s="84"/>
      <c r="E17" s="23">
        <v>0</v>
      </c>
      <c r="F17" s="85">
        <v>0</v>
      </c>
      <c r="G17" s="30"/>
      <c r="H17" s="5" t="e">
        <f>((HOUR(#REF!)*60)+MINUTE(#REF!))/60</f>
        <v>#REF!</v>
      </c>
      <c r="I17" s="76" t="e">
        <f>((HOUR(#REF!)*60)+MINUTE(#REF!))/60</f>
        <v>#REF!</v>
      </c>
    </row>
    <row r="18" spans="1:9" ht="13.5" customHeight="1">
      <c r="A18" s="77" t="str">
        <f>"04"</f>
        <v>04</v>
      </c>
      <c r="B18" s="82" t="s">
        <v>8</v>
      </c>
      <c r="C18" s="83"/>
      <c r="D18" s="84"/>
      <c r="E18" s="23">
        <v>0</v>
      </c>
      <c r="F18" s="85">
        <v>0</v>
      </c>
      <c r="G18" s="30"/>
      <c r="H18" s="5" t="e">
        <f>((HOUR(#REF!)*60)+MINUTE(#REF!))/60</f>
        <v>#REF!</v>
      </c>
      <c r="I18" s="76" t="e">
        <f>((HOUR(#REF!)*60)+MINUTE(#REF!))/60</f>
        <v>#REF!</v>
      </c>
    </row>
    <row r="19" spans="1:9" ht="13.5" customHeight="1">
      <c r="A19" s="77" t="str">
        <f>"05"</f>
        <v>05</v>
      </c>
      <c r="B19" s="82" t="s">
        <v>55</v>
      </c>
      <c r="C19" s="83"/>
      <c r="D19" s="84"/>
      <c r="E19" s="23">
        <v>0</v>
      </c>
      <c r="F19" s="85">
        <v>0</v>
      </c>
      <c r="G19" s="30"/>
      <c r="H19" s="5" t="e">
        <f>((HOUR(#REF!)*60)+MINUTE(#REF!))/60</f>
        <v>#REF!</v>
      </c>
      <c r="I19" s="76" t="e">
        <f>((HOUR(#REF!)*60)+MINUTE(#REF!))/60</f>
        <v>#REF!</v>
      </c>
    </row>
    <row r="20" spans="1:9" ht="13.5" customHeight="1">
      <c r="A20" s="77" t="str">
        <f>"06"</f>
        <v>06</v>
      </c>
      <c r="B20" s="82" t="s">
        <v>62</v>
      </c>
      <c r="C20" s="83"/>
      <c r="D20" s="84"/>
      <c r="E20" s="23">
        <v>0</v>
      </c>
      <c r="F20" s="85">
        <v>0</v>
      </c>
      <c r="G20" s="30"/>
      <c r="H20" s="5" t="e">
        <f>((HOUR(#REF!)*60)+MINUTE(#REF!))/60</f>
        <v>#REF!</v>
      </c>
      <c r="I20" s="76" t="e">
        <f>((HOUR(#REF!)*60)+MINUTE(#REF!))/60</f>
        <v>#REF!</v>
      </c>
    </row>
    <row r="21" spans="1:9" ht="13.5" customHeight="1">
      <c r="A21" s="77" t="str">
        <f>"07"</f>
        <v>07</v>
      </c>
      <c r="B21" s="82" t="s">
        <v>63</v>
      </c>
      <c r="C21" s="83"/>
      <c r="D21" s="84"/>
      <c r="E21" s="23">
        <v>0</v>
      </c>
      <c r="F21" s="85">
        <v>0</v>
      </c>
      <c r="G21" s="30"/>
      <c r="H21" s="5"/>
      <c r="I21" s="76"/>
    </row>
    <row r="22" spans="1:9" ht="13.5" customHeight="1">
      <c r="A22" s="77" t="str">
        <f>"08"</f>
        <v>08</v>
      </c>
      <c r="B22" s="86" t="s">
        <v>30</v>
      </c>
      <c r="C22" s="83"/>
      <c r="D22" s="84"/>
      <c r="E22" s="23">
        <v>0</v>
      </c>
      <c r="F22" s="85">
        <v>0</v>
      </c>
      <c r="G22" s="30"/>
      <c r="H22" s="5" t="e">
        <f>((HOUR(#REF!)*60)+MINUTE(#REF!))/60</f>
        <v>#REF!</v>
      </c>
      <c r="I22" s="76" t="e">
        <f>((HOUR(#REF!)*60)+MINUTE(#REF!))/60</f>
        <v>#REF!</v>
      </c>
    </row>
    <row r="23" spans="1:9" ht="13.5" customHeight="1">
      <c r="A23" s="77" t="str">
        <f>"09"</f>
        <v>09</v>
      </c>
      <c r="B23" s="82" t="s">
        <v>57</v>
      </c>
      <c r="C23" s="83"/>
      <c r="D23" s="84"/>
      <c r="E23" s="23">
        <v>0</v>
      </c>
      <c r="F23" s="85">
        <v>0</v>
      </c>
      <c r="G23" s="30"/>
      <c r="H23" s="5" t="e">
        <f>((HOUR(#REF!)*60)+MINUTE(#REF!))/60</f>
        <v>#REF!</v>
      </c>
      <c r="I23" s="76" t="e">
        <f>((HOUR(#REF!)*60)+MINUTE(#REF!))/60</f>
        <v>#REF!</v>
      </c>
    </row>
    <row r="24" spans="1:9" ht="15" customHeight="1">
      <c r="A24" s="77" t="str">
        <f>"10"</f>
        <v>10</v>
      </c>
      <c r="B24" s="87" t="s">
        <v>105</v>
      </c>
      <c r="C24" s="88"/>
      <c r="D24" s="89"/>
      <c r="E24" s="90">
        <f>SUM(E15:E23)</f>
        <v>0</v>
      </c>
      <c r="F24" s="91">
        <f>SUM(F15:F23)</f>
        <v>0</v>
      </c>
      <c r="G24" s="11"/>
      <c r="H24" s="5"/>
      <c r="I24" s="76"/>
    </row>
    <row r="25" spans="1:9" ht="18.75" customHeight="1">
      <c r="A25" s="92"/>
      <c r="B25" s="93" t="s">
        <v>9</v>
      </c>
      <c r="C25" s="94"/>
      <c r="D25" s="95"/>
      <c r="E25" s="96"/>
      <c r="F25" s="96"/>
      <c r="G25" s="97"/>
      <c r="H25" s="5"/>
      <c r="I25" s="76"/>
    </row>
    <row r="26" spans="1:9" ht="13.5" customHeight="1">
      <c r="A26" s="77" t="str">
        <f>"11"</f>
        <v>11</v>
      </c>
      <c r="B26" s="98" t="s">
        <v>31</v>
      </c>
      <c r="C26" s="99"/>
      <c r="D26" s="80"/>
      <c r="E26" s="22">
        <v>0</v>
      </c>
      <c r="F26" s="81">
        <v>0</v>
      </c>
      <c r="G26" s="29"/>
      <c r="H26" s="5" t="e">
        <f>((HOUR(#REF!)*60)+MINUTE(#REF!))/60</f>
        <v>#REF!</v>
      </c>
      <c r="I26" s="76" t="e">
        <f>((HOUR(#REF!)*60)+MINUTE(#REF!))/60</f>
        <v>#REF!</v>
      </c>
    </row>
    <row r="27" spans="1:9" ht="13.5" customHeight="1">
      <c r="A27" s="77" t="str">
        <f>"12"</f>
        <v>12</v>
      </c>
      <c r="B27" s="100" t="s">
        <v>17</v>
      </c>
      <c r="C27" s="83"/>
      <c r="D27" s="84"/>
      <c r="E27" s="23">
        <v>0</v>
      </c>
      <c r="F27" s="85">
        <v>0</v>
      </c>
      <c r="G27" s="30"/>
      <c r="H27" s="5" t="e">
        <f>((HOUR(#REF!)*60)+MINUTE(#REF!))/60</f>
        <v>#REF!</v>
      </c>
      <c r="I27" s="76" t="e">
        <f>((HOUR(#REF!)*60)+MINUTE(#REF!))/60</f>
        <v>#REF!</v>
      </c>
    </row>
    <row r="28" spans="1:9" ht="13.5" customHeight="1">
      <c r="A28" s="77" t="str">
        <f>"13"</f>
        <v>13</v>
      </c>
      <c r="B28" s="101" t="s">
        <v>32</v>
      </c>
      <c r="C28" s="83"/>
      <c r="D28" s="84"/>
      <c r="E28" s="23">
        <v>0</v>
      </c>
      <c r="F28" s="85">
        <v>0</v>
      </c>
      <c r="G28" s="30"/>
      <c r="H28" s="5" t="e">
        <f>((HOUR(#REF!)*60)+MINUTE(#REF!))/60</f>
        <v>#REF!</v>
      </c>
      <c r="I28" s="76" t="e">
        <f>((HOUR(#REF!)*60)+MINUTE(#REF!))/60</f>
        <v>#REF!</v>
      </c>
    </row>
    <row r="29" spans="1:9" ht="13.5" customHeight="1">
      <c r="A29" s="77" t="str">
        <f>"14"</f>
        <v>14</v>
      </c>
      <c r="B29" s="100" t="s">
        <v>40</v>
      </c>
      <c r="C29" s="83"/>
      <c r="D29" s="84"/>
      <c r="E29" s="23">
        <v>0</v>
      </c>
      <c r="F29" s="85">
        <v>0</v>
      </c>
      <c r="G29" s="30"/>
      <c r="H29" s="5" t="e">
        <f>((HOUR(#REF!)*60)+MINUTE(#REF!))/60</f>
        <v>#REF!</v>
      </c>
      <c r="I29" s="76" t="e">
        <f>((HOUR(#REF!)*60)+MINUTE(#REF!))/60</f>
        <v>#REF!</v>
      </c>
    </row>
    <row r="30" spans="1:9" ht="13.5" customHeight="1">
      <c r="A30" s="77" t="str">
        <f>"15"</f>
        <v>15</v>
      </c>
      <c r="B30" s="100" t="s">
        <v>33</v>
      </c>
      <c r="C30" s="83"/>
      <c r="D30" s="84"/>
      <c r="E30" s="23">
        <v>0</v>
      </c>
      <c r="F30" s="85">
        <v>0</v>
      </c>
      <c r="G30" s="30"/>
      <c r="H30" s="5" t="e">
        <f>((HOUR(#REF!)*60)+MINUTE(#REF!))/60</f>
        <v>#REF!</v>
      </c>
      <c r="I30" s="76" t="e">
        <f>((HOUR(#REF!)*60)+MINUTE(#REF!))/60</f>
        <v>#REF!</v>
      </c>
    </row>
    <row r="31" spans="1:11" ht="15" customHeight="1">
      <c r="A31" s="77" t="str">
        <f>"16"</f>
        <v>16</v>
      </c>
      <c r="B31" s="102" t="s">
        <v>73</v>
      </c>
      <c r="C31" s="103"/>
      <c r="D31" s="104"/>
      <c r="E31" s="105">
        <f>SUM(E26:E30)</f>
        <v>0</v>
      </c>
      <c r="F31" s="106">
        <f>SUM(F26:F30)</f>
        <v>0</v>
      </c>
      <c r="G31" s="10"/>
      <c r="H31" s="5" t="e">
        <f>((HOUR(#REF!)*60)+MINUTE(#REF!))/60</f>
        <v>#REF!</v>
      </c>
      <c r="I31" s="76" t="e">
        <f>((HOUR(#REF!)*60)+MINUTE(#REF!))/60</f>
        <v>#REF!</v>
      </c>
      <c r="K31" s="45"/>
    </row>
    <row r="32" spans="1:11" ht="13.5" customHeight="1">
      <c r="A32" s="77" t="str">
        <f>"17"</f>
        <v>17</v>
      </c>
      <c r="B32" s="107" t="s">
        <v>10</v>
      </c>
      <c r="C32" s="83"/>
      <c r="D32" s="84"/>
      <c r="E32" s="23">
        <v>0</v>
      </c>
      <c r="F32" s="85">
        <v>0</v>
      </c>
      <c r="G32" s="31"/>
      <c r="H32" s="6"/>
      <c r="I32" s="76"/>
      <c r="K32" s="45"/>
    </row>
    <row r="33" spans="1:11" ht="13.5" customHeight="1">
      <c r="A33" s="77" t="str">
        <f>"18"</f>
        <v>18</v>
      </c>
      <c r="B33" s="107" t="s">
        <v>11</v>
      </c>
      <c r="C33" s="83"/>
      <c r="D33" s="84"/>
      <c r="E33" s="23">
        <v>0</v>
      </c>
      <c r="F33" s="85">
        <v>0</v>
      </c>
      <c r="G33" s="31"/>
      <c r="H33" s="6"/>
      <c r="I33" s="76"/>
      <c r="K33" s="45"/>
    </row>
    <row r="34" spans="1:11" ht="13.5" customHeight="1">
      <c r="A34" s="77" t="str">
        <f>"19"</f>
        <v>19</v>
      </c>
      <c r="B34" s="82" t="s">
        <v>59</v>
      </c>
      <c r="C34" s="83"/>
      <c r="D34" s="84"/>
      <c r="E34" s="23">
        <v>0</v>
      </c>
      <c r="F34" s="85">
        <v>0</v>
      </c>
      <c r="G34" s="31"/>
      <c r="H34" s="6"/>
      <c r="I34" s="76"/>
      <c r="K34" s="45"/>
    </row>
    <row r="35" spans="1:11" ht="13.5" customHeight="1">
      <c r="A35" s="77" t="str">
        <f>"20"</f>
        <v>20</v>
      </c>
      <c r="B35" s="107" t="s">
        <v>12</v>
      </c>
      <c r="C35" s="83"/>
      <c r="D35" s="84"/>
      <c r="E35" s="23">
        <v>0</v>
      </c>
      <c r="F35" s="85">
        <v>0</v>
      </c>
      <c r="G35" s="31"/>
      <c r="H35" s="6"/>
      <c r="I35" s="76"/>
      <c r="K35" s="45"/>
    </row>
    <row r="36" spans="1:11" ht="13.5" customHeight="1">
      <c r="A36" s="77" t="str">
        <f>"21"</f>
        <v>21</v>
      </c>
      <c r="B36" s="107" t="s">
        <v>14</v>
      </c>
      <c r="C36" s="83"/>
      <c r="D36" s="84"/>
      <c r="E36" s="23">
        <v>0</v>
      </c>
      <c r="F36" s="85">
        <v>0</v>
      </c>
      <c r="G36" s="31"/>
      <c r="H36" s="6"/>
      <c r="I36" s="76"/>
      <c r="K36" s="45"/>
    </row>
    <row r="37" spans="1:11" ht="13.5" customHeight="1">
      <c r="A37" s="77" t="str">
        <f>"22"</f>
        <v>22</v>
      </c>
      <c r="B37" s="107" t="s">
        <v>60</v>
      </c>
      <c r="C37" s="83"/>
      <c r="D37" s="84"/>
      <c r="E37" s="23">
        <v>0</v>
      </c>
      <c r="F37" s="85">
        <v>0</v>
      </c>
      <c r="G37" s="31"/>
      <c r="H37" s="6"/>
      <c r="I37" s="76"/>
      <c r="K37" s="45"/>
    </row>
    <row r="38" spans="1:11" ht="13.5" customHeight="1">
      <c r="A38" s="77" t="str">
        <f>"23"</f>
        <v>23</v>
      </c>
      <c r="B38" s="107" t="s">
        <v>13</v>
      </c>
      <c r="C38" s="83"/>
      <c r="D38" s="84"/>
      <c r="E38" s="23">
        <v>0</v>
      </c>
      <c r="F38" s="85">
        <v>0</v>
      </c>
      <c r="G38" s="31"/>
      <c r="H38" s="6"/>
      <c r="I38" s="76"/>
      <c r="K38" s="45"/>
    </row>
    <row r="39" spans="1:11" ht="13.5" customHeight="1">
      <c r="A39" s="77" t="str">
        <f>"24"</f>
        <v>24</v>
      </c>
      <c r="B39" s="108" t="s">
        <v>121</v>
      </c>
      <c r="C39" s="83"/>
      <c r="D39" s="84"/>
      <c r="E39" s="23">
        <v>0</v>
      </c>
      <c r="F39" s="85">
        <v>0</v>
      </c>
      <c r="G39" s="31"/>
      <c r="H39" s="6"/>
      <c r="I39" s="76"/>
      <c r="K39" s="45"/>
    </row>
    <row r="40" spans="1:11" ht="13.5" customHeight="1">
      <c r="A40" s="77" t="str">
        <f>"25"</f>
        <v>25</v>
      </c>
      <c r="B40" s="108" t="s">
        <v>122</v>
      </c>
      <c r="C40" s="83"/>
      <c r="D40" s="84"/>
      <c r="E40" s="23">
        <v>0</v>
      </c>
      <c r="F40" s="85">
        <v>0</v>
      </c>
      <c r="G40" s="31"/>
      <c r="H40" s="6"/>
      <c r="I40" s="76"/>
      <c r="K40" s="45"/>
    </row>
    <row r="41" spans="1:11" ht="15" customHeight="1">
      <c r="A41" s="77" t="str">
        <f>"26"</f>
        <v>26</v>
      </c>
      <c r="B41" s="102" t="s">
        <v>72</v>
      </c>
      <c r="C41" s="83"/>
      <c r="D41" s="84"/>
      <c r="E41" s="105">
        <f>SUM(E32:E40)</f>
        <v>0</v>
      </c>
      <c r="F41" s="106">
        <f>SUM(F32:F40)</f>
        <v>0</v>
      </c>
      <c r="G41" s="12"/>
      <c r="H41" s="6"/>
      <c r="I41" s="76"/>
      <c r="K41" s="45"/>
    </row>
    <row r="42" spans="1:11" ht="15" customHeight="1">
      <c r="A42" s="77" t="str">
        <f>"27"</f>
        <v>27</v>
      </c>
      <c r="B42" s="109" t="s">
        <v>71</v>
      </c>
      <c r="C42" s="103"/>
      <c r="D42" s="104"/>
      <c r="E42" s="110">
        <f>E41+E31</f>
        <v>0</v>
      </c>
      <c r="F42" s="111">
        <f>F41+F31</f>
        <v>0</v>
      </c>
      <c r="G42" s="12"/>
      <c r="H42" s="6"/>
      <c r="I42" s="76"/>
      <c r="K42" s="45"/>
    </row>
    <row r="43" spans="1:11" ht="15" customHeight="1">
      <c r="A43" s="77" t="str">
        <f>"28"</f>
        <v>28</v>
      </c>
      <c r="B43" s="112" t="s">
        <v>41</v>
      </c>
      <c r="C43" s="113"/>
      <c r="D43" s="114"/>
      <c r="E43" s="115">
        <f>E24-E42</f>
        <v>0</v>
      </c>
      <c r="F43" s="116">
        <f>F24-F42</f>
        <v>0</v>
      </c>
      <c r="G43" s="11"/>
      <c r="H43" s="7" t="e">
        <f>((HOUR(#REF!)*60)+MINUTE(#REF!))/60</f>
        <v>#REF!</v>
      </c>
      <c r="I43" s="76" t="e">
        <f>((HOUR(#REF!)*60)+MINUTE(#REF!))/60</f>
        <v>#REF!</v>
      </c>
      <c r="K43" s="45"/>
    </row>
    <row r="44" spans="1:11" ht="12.75">
      <c r="A44" s="92"/>
      <c r="B44" s="117"/>
      <c r="F44" s="118"/>
      <c r="K44" s="119"/>
    </row>
    <row r="45" spans="1:7" ht="20.25" customHeight="1">
      <c r="A45" s="92"/>
      <c r="B45" s="120" t="s">
        <v>15</v>
      </c>
      <c r="C45" s="121"/>
      <c r="D45" s="121"/>
      <c r="E45" s="17" t="s">
        <v>156</v>
      </c>
      <c r="F45" s="18" t="s">
        <v>154</v>
      </c>
      <c r="G45" s="122" t="s">
        <v>6</v>
      </c>
    </row>
    <row r="46" spans="1:9" ht="15" customHeight="1">
      <c r="A46" s="77" t="str">
        <f>"29"</f>
        <v>29</v>
      </c>
      <c r="B46" s="123" t="s">
        <v>42</v>
      </c>
      <c r="C46" s="124"/>
      <c r="D46" s="125"/>
      <c r="E46" s="24"/>
      <c r="F46" s="126"/>
      <c r="G46" s="32"/>
      <c r="H46" s="127"/>
      <c r="I46" s="127"/>
    </row>
    <row r="47" spans="1:9" ht="15" customHeight="1">
      <c r="A47" s="77" t="str">
        <f>"30"</f>
        <v>30</v>
      </c>
      <c r="B47" s="128" t="s">
        <v>43</v>
      </c>
      <c r="C47" s="124"/>
      <c r="D47" s="129"/>
      <c r="E47" s="25"/>
      <c r="F47" s="130"/>
      <c r="G47" s="33"/>
      <c r="H47" s="127"/>
      <c r="I47" s="127"/>
    </row>
    <row r="48" spans="1:9" ht="15" customHeight="1">
      <c r="A48" s="77">
        <v>31</v>
      </c>
      <c r="B48" s="131" t="s">
        <v>124</v>
      </c>
      <c r="C48" s="132"/>
      <c r="D48" s="133"/>
      <c r="E48" s="25"/>
      <c r="F48" s="134"/>
      <c r="G48" s="33"/>
      <c r="H48" s="127"/>
      <c r="I48" s="127"/>
    </row>
    <row r="49" spans="1:9" ht="15" customHeight="1">
      <c r="A49" s="77">
        <v>32</v>
      </c>
      <c r="B49" s="131" t="s">
        <v>125</v>
      </c>
      <c r="C49" s="132"/>
      <c r="D49" s="133"/>
      <c r="E49" s="25"/>
      <c r="F49" s="134"/>
      <c r="G49" s="33"/>
      <c r="H49" s="127"/>
      <c r="I49" s="127"/>
    </row>
    <row r="50" spans="1:9" ht="15" customHeight="1">
      <c r="A50" s="77">
        <v>33</v>
      </c>
      <c r="B50" s="128" t="s">
        <v>44</v>
      </c>
      <c r="C50" s="135"/>
      <c r="D50" s="129"/>
      <c r="E50" s="26"/>
      <c r="F50" s="130"/>
      <c r="G50" s="34"/>
      <c r="H50" s="136"/>
      <c r="I50" s="136"/>
    </row>
    <row r="51" spans="1:9" ht="15" customHeight="1">
      <c r="A51" s="77">
        <v>34</v>
      </c>
      <c r="B51" s="128" t="s">
        <v>45</v>
      </c>
      <c r="C51" s="135"/>
      <c r="D51" s="129"/>
      <c r="E51" s="26"/>
      <c r="F51" s="130"/>
      <c r="G51" s="35"/>
      <c r="H51" s="137"/>
      <c r="I51" s="137"/>
    </row>
    <row r="52" spans="1:11" ht="15" customHeight="1">
      <c r="A52" s="77">
        <v>35</v>
      </c>
      <c r="B52" s="128" t="s">
        <v>46</v>
      </c>
      <c r="C52" s="135"/>
      <c r="D52" s="129"/>
      <c r="E52" s="26"/>
      <c r="F52" s="130"/>
      <c r="G52" s="36"/>
      <c r="H52" s="127"/>
      <c r="I52" s="127"/>
      <c r="K52" s="138"/>
    </row>
    <row r="53" spans="1:11" ht="15" customHeight="1">
      <c r="A53" s="77">
        <v>36</v>
      </c>
      <c r="B53" s="128" t="s">
        <v>47</v>
      </c>
      <c r="C53" s="139"/>
      <c r="D53" s="140"/>
      <c r="E53" s="26"/>
      <c r="F53" s="130"/>
      <c r="G53" s="36"/>
      <c r="H53" s="127"/>
      <c r="I53" s="127"/>
      <c r="K53" s="138"/>
    </row>
    <row r="54" spans="1:11" ht="15" customHeight="1">
      <c r="A54" s="77">
        <v>37</v>
      </c>
      <c r="B54" s="128" t="s">
        <v>48</v>
      </c>
      <c r="C54" s="141"/>
      <c r="D54" s="54"/>
      <c r="E54" s="26"/>
      <c r="F54" s="130"/>
      <c r="G54" s="36"/>
      <c r="H54" s="127"/>
      <c r="I54" s="127"/>
      <c r="K54" s="138"/>
    </row>
    <row r="55" spans="1:11" ht="15" customHeight="1">
      <c r="A55" s="77">
        <v>38</v>
      </c>
      <c r="B55" s="142" t="s">
        <v>126</v>
      </c>
      <c r="C55" s="143"/>
      <c r="D55" s="54"/>
      <c r="E55" s="26"/>
      <c r="F55" s="144"/>
      <c r="G55" s="37"/>
      <c r="H55" s="127"/>
      <c r="I55" s="127"/>
      <c r="K55" s="138"/>
    </row>
    <row r="56" spans="1:11" ht="15" customHeight="1">
      <c r="A56" s="77">
        <v>39</v>
      </c>
      <c r="B56" s="145" t="s">
        <v>49</v>
      </c>
      <c r="C56" s="146"/>
      <c r="D56" s="147"/>
      <c r="E56" s="27"/>
      <c r="F56" s="148"/>
      <c r="G56" s="38"/>
      <c r="H56" s="127"/>
      <c r="I56" s="127"/>
      <c r="K56" s="138"/>
    </row>
    <row r="57" spans="1:9" ht="12.75">
      <c r="A57" s="149"/>
      <c r="E57" s="150"/>
      <c r="F57" s="150"/>
      <c r="G57" s="137"/>
      <c r="H57" s="137"/>
      <c r="I57" s="137"/>
    </row>
    <row r="58" spans="1:9" ht="15.75" customHeight="1">
      <c r="A58" s="149"/>
      <c r="B58" s="151" t="s">
        <v>50</v>
      </c>
      <c r="E58" s="65"/>
      <c r="F58" s="65"/>
      <c r="G58" s="137"/>
      <c r="H58" s="137"/>
      <c r="I58" s="137"/>
    </row>
    <row r="59" spans="1:9" ht="30" customHeight="1">
      <c r="A59" s="92" t="s">
        <v>25</v>
      </c>
      <c r="B59" s="193"/>
      <c r="C59" s="194"/>
      <c r="D59" s="194"/>
      <c r="E59" s="194"/>
      <c r="F59" s="194"/>
      <c r="G59" s="195"/>
      <c r="H59" s="137"/>
      <c r="I59" s="137"/>
    </row>
    <row r="60" spans="1:8" ht="27.75" customHeight="1">
      <c r="A60" s="64" t="s">
        <v>53</v>
      </c>
      <c r="B60" s="152" t="s">
        <v>28</v>
      </c>
      <c r="C60" s="28"/>
      <c r="D60" s="13"/>
      <c r="E60" s="191" t="s">
        <v>103</v>
      </c>
      <c r="F60" s="192"/>
      <c r="G60" s="192"/>
      <c r="H60" s="192"/>
    </row>
    <row r="61" spans="1:9" ht="30" customHeight="1">
      <c r="A61" s="13" t="s">
        <v>26</v>
      </c>
      <c r="B61" s="153" t="s">
        <v>51</v>
      </c>
      <c r="C61" s="28"/>
      <c r="D61" s="13" t="s">
        <v>27</v>
      </c>
      <c r="E61" s="152" t="s">
        <v>52</v>
      </c>
      <c r="F61" s="207"/>
      <c r="G61" s="207"/>
      <c r="H61" s="207"/>
      <c r="I61" s="154"/>
    </row>
    <row r="62" spans="2:8" ht="9.75" customHeight="1">
      <c r="B62" s="200"/>
      <c r="C62" s="201"/>
      <c r="D62" s="201"/>
      <c r="E62" s="201"/>
      <c r="F62" s="201"/>
      <c r="G62" s="201"/>
      <c r="H62" s="201"/>
    </row>
    <row r="63" spans="2:7" ht="9.75" customHeight="1">
      <c r="B63" s="188" t="s">
        <v>151</v>
      </c>
      <c r="C63" s="155" t="s">
        <v>54</v>
      </c>
      <c r="D63" s="156"/>
      <c r="E63" s="157"/>
      <c r="F63" s="155" t="s">
        <v>54</v>
      </c>
      <c r="G63" s="158"/>
    </row>
    <row r="64" spans="2:7" ht="9.75" customHeight="1">
      <c r="B64" s="189" t="s">
        <v>150</v>
      </c>
      <c r="C64" s="159" t="s">
        <v>148</v>
      </c>
      <c r="D64" s="160"/>
      <c r="E64" s="161"/>
      <c r="F64" s="159" t="s">
        <v>157</v>
      </c>
      <c r="G64" s="162"/>
    </row>
    <row r="65" spans="2:7" ht="9.75" customHeight="1">
      <c r="B65" s="190" t="s">
        <v>3</v>
      </c>
      <c r="C65" s="159" t="s">
        <v>149</v>
      </c>
      <c r="D65" s="160"/>
      <c r="E65" s="161"/>
      <c r="F65" s="159" t="s">
        <v>56</v>
      </c>
      <c r="G65" s="162"/>
    </row>
    <row r="66" spans="2:8" ht="9.75" customHeight="1">
      <c r="B66" s="190"/>
      <c r="C66" s="163" t="s">
        <v>2</v>
      </c>
      <c r="D66" s="164"/>
      <c r="E66" s="165"/>
      <c r="F66" s="163" t="s">
        <v>2</v>
      </c>
      <c r="G66" s="166"/>
      <c r="H66" s="54"/>
    </row>
    <row r="67" spans="2:8" ht="9.75" customHeight="1">
      <c r="B67" s="167"/>
      <c r="C67" s="168"/>
      <c r="D67" s="160"/>
      <c r="E67" s="169"/>
      <c r="F67" s="168"/>
      <c r="G67" s="170"/>
      <c r="H67" s="170"/>
    </row>
    <row r="68" spans="2:9" ht="24.75" customHeight="1">
      <c r="B68" s="171" t="s">
        <v>35</v>
      </c>
      <c r="C68" s="172"/>
      <c r="D68" s="172"/>
      <c r="E68" s="172"/>
      <c r="F68" s="172"/>
      <c r="G68" s="172"/>
      <c r="H68" s="55"/>
      <c r="I68" s="56"/>
    </row>
    <row r="69" spans="1:7" ht="15" customHeight="1">
      <c r="A69" s="92" t="s">
        <v>18</v>
      </c>
      <c r="B69" s="173" t="s">
        <v>75</v>
      </c>
      <c r="C69" s="174"/>
      <c r="D69" s="174"/>
      <c r="E69" s="174"/>
      <c r="F69" s="174"/>
      <c r="G69" s="174"/>
    </row>
    <row r="70" spans="1:7" ht="15" customHeight="1">
      <c r="A70" s="92" t="s">
        <v>19</v>
      </c>
      <c r="B70" s="175" t="s">
        <v>104</v>
      </c>
      <c r="C70" s="174"/>
      <c r="D70" s="174"/>
      <c r="E70" s="174"/>
      <c r="F70" s="174"/>
      <c r="G70" s="174"/>
    </row>
    <row r="71" spans="1:7" ht="15" customHeight="1">
      <c r="A71" s="92" t="s">
        <v>20</v>
      </c>
      <c r="B71" s="175" t="s">
        <v>76</v>
      </c>
      <c r="C71" s="174"/>
      <c r="D71" s="174"/>
      <c r="E71" s="174"/>
      <c r="F71" s="174"/>
      <c r="G71" s="174"/>
    </row>
    <row r="72" spans="1:7" ht="15" customHeight="1">
      <c r="A72" s="92" t="s">
        <v>21</v>
      </c>
      <c r="B72" s="175" t="s">
        <v>77</v>
      </c>
      <c r="C72" s="174"/>
      <c r="D72" s="174"/>
      <c r="E72" s="174"/>
      <c r="F72" s="174"/>
      <c r="G72" s="174"/>
    </row>
    <row r="73" spans="1:7" ht="15" customHeight="1">
      <c r="A73" s="92" t="s">
        <v>22</v>
      </c>
      <c r="B73" s="175" t="s">
        <v>78</v>
      </c>
      <c r="C73" s="174"/>
      <c r="D73" s="174"/>
      <c r="E73" s="174"/>
      <c r="F73" s="174"/>
      <c r="G73" s="174"/>
    </row>
    <row r="74" spans="1:7" ht="15" customHeight="1">
      <c r="A74" s="92" t="s">
        <v>23</v>
      </c>
      <c r="B74" s="175" t="s">
        <v>79</v>
      </c>
      <c r="C74" s="174"/>
      <c r="D74" s="174"/>
      <c r="E74" s="174"/>
      <c r="F74" s="174"/>
      <c r="G74" s="174"/>
    </row>
    <row r="75" spans="1:7" ht="15" customHeight="1">
      <c r="A75" s="92" t="s">
        <v>24</v>
      </c>
      <c r="B75" s="175" t="s">
        <v>80</v>
      </c>
      <c r="C75" s="174"/>
      <c r="D75" s="174"/>
      <c r="E75" s="174"/>
      <c r="F75" s="174"/>
      <c r="G75" s="174"/>
    </row>
    <row r="76" spans="1:7" ht="30" customHeight="1">
      <c r="A76" s="92" t="s">
        <v>25</v>
      </c>
      <c r="B76" s="198" t="s">
        <v>116</v>
      </c>
      <c r="C76" s="199"/>
      <c r="D76" s="199"/>
      <c r="E76" s="199"/>
      <c r="F76" s="199"/>
      <c r="G76" s="199"/>
    </row>
    <row r="77" spans="1:7" ht="15" customHeight="1">
      <c r="A77" s="92" t="s">
        <v>53</v>
      </c>
      <c r="B77" s="175" t="s">
        <v>146</v>
      </c>
      <c r="C77" s="174"/>
      <c r="D77" s="174"/>
      <c r="E77" s="174"/>
      <c r="F77" s="174"/>
      <c r="G77" s="174"/>
    </row>
    <row r="78" spans="1:7" ht="15" customHeight="1">
      <c r="A78" s="92" t="s">
        <v>26</v>
      </c>
      <c r="B78" s="175" t="s">
        <v>135</v>
      </c>
      <c r="C78" s="174"/>
      <c r="D78" s="174"/>
      <c r="E78" s="174"/>
      <c r="F78" s="174"/>
      <c r="G78" s="174"/>
    </row>
    <row r="79" spans="1:7" ht="30" customHeight="1">
      <c r="A79" s="92" t="s">
        <v>27</v>
      </c>
      <c r="B79" s="198" t="s">
        <v>147</v>
      </c>
      <c r="C79" s="199"/>
      <c r="D79" s="199"/>
      <c r="E79" s="199"/>
      <c r="F79" s="199"/>
      <c r="G79" s="199"/>
    </row>
    <row r="80" spans="1:7" ht="15" customHeight="1">
      <c r="A80" s="92"/>
      <c r="B80" s="176" t="s">
        <v>69</v>
      </c>
      <c r="C80" s="177"/>
      <c r="D80" s="177"/>
      <c r="E80" s="177"/>
      <c r="F80" s="177"/>
      <c r="G80" s="177"/>
    </row>
    <row r="81" spans="1:7" ht="13.5" customHeight="1">
      <c r="A81" s="77" t="str">
        <f>"01"</f>
        <v>01</v>
      </c>
      <c r="B81" s="175" t="s">
        <v>81</v>
      </c>
      <c r="C81" s="174"/>
      <c r="D81" s="174"/>
      <c r="E81" s="174"/>
      <c r="F81" s="174"/>
      <c r="G81" s="174"/>
    </row>
    <row r="82" spans="1:7" ht="13.5" customHeight="1">
      <c r="A82" s="77" t="str">
        <f>"02"</f>
        <v>02</v>
      </c>
      <c r="B82" s="175" t="s">
        <v>82</v>
      </c>
      <c r="C82" s="174"/>
      <c r="D82" s="174"/>
      <c r="E82" s="174"/>
      <c r="F82" s="174"/>
      <c r="G82" s="174"/>
    </row>
    <row r="83" spans="1:7" ht="13.5" customHeight="1">
      <c r="A83" s="77" t="str">
        <f>"03"</f>
        <v>03</v>
      </c>
      <c r="B83" s="175" t="s">
        <v>132</v>
      </c>
      <c r="C83" s="174"/>
      <c r="D83" s="174"/>
      <c r="E83" s="174"/>
      <c r="F83" s="174"/>
      <c r="G83" s="174"/>
    </row>
    <row r="84" spans="1:7" ht="13.5" customHeight="1">
      <c r="A84" s="77" t="str">
        <f>"04"</f>
        <v>04</v>
      </c>
      <c r="B84" s="175" t="s">
        <v>83</v>
      </c>
      <c r="C84" s="174"/>
      <c r="D84" s="174"/>
      <c r="E84" s="174"/>
      <c r="F84" s="174"/>
      <c r="G84" s="174"/>
    </row>
    <row r="85" spans="1:7" ht="13.5" customHeight="1">
      <c r="A85" s="77" t="str">
        <f>"05"</f>
        <v>05</v>
      </c>
      <c r="B85" s="175" t="s">
        <v>133</v>
      </c>
      <c r="C85" s="174"/>
      <c r="D85" s="174"/>
      <c r="E85" s="174"/>
      <c r="F85" s="174"/>
      <c r="G85" s="174"/>
    </row>
    <row r="86" spans="1:7" ht="13.5" customHeight="1">
      <c r="A86" s="77" t="str">
        <f>"06"</f>
        <v>06</v>
      </c>
      <c r="B86" s="175" t="s">
        <v>129</v>
      </c>
      <c r="C86" s="174"/>
      <c r="D86" s="174"/>
      <c r="E86" s="174"/>
      <c r="F86" s="174"/>
      <c r="G86" s="174"/>
    </row>
    <row r="87" spans="1:7" ht="13.5" customHeight="1">
      <c r="A87" s="77" t="str">
        <f>"07"</f>
        <v>07</v>
      </c>
      <c r="B87" s="175" t="s">
        <v>68</v>
      </c>
      <c r="C87" s="174"/>
      <c r="D87" s="174"/>
      <c r="E87" s="174"/>
      <c r="F87" s="174"/>
      <c r="G87" s="174"/>
    </row>
    <row r="88" spans="1:7" ht="13.5" customHeight="1">
      <c r="A88" s="77" t="str">
        <f>"08"</f>
        <v>08</v>
      </c>
      <c r="B88" s="175" t="s">
        <v>85</v>
      </c>
      <c r="C88" s="174"/>
      <c r="D88" s="174"/>
      <c r="E88" s="174"/>
      <c r="F88" s="174"/>
      <c r="G88" s="174"/>
    </row>
    <row r="89" spans="1:7" ht="13.5" customHeight="1">
      <c r="A89" s="77" t="str">
        <f>"09"</f>
        <v>09</v>
      </c>
      <c r="B89" s="175" t="s">
        <v>84</v>
      </c>
      <c r="C89" s="174"/>
      <c r="D89" s="174"/>
      <c r="E89" s="174"/>
      <c r="F89" s="174"/>
      <c r="G89" s="174"/>
    </row>
    <row r="90" spans="1:7" ht="15" customHeight="1">
      <c r="A90" s="77" t="str">
        <f>"10"</f>
        <v>10</v>
      </c>
      <c r="B90" s="178" t="s">
        <v>67</v>
      </c>
      <c r="C90" s="179"/>
      <c r="D90" s="179"/>
      <c r="E90" s="179"/>
      <c r="F90" s="174"/>
      <c r="G90" s="174"/>
    </row>
    <row r="91" spans="1:7" ht="15" customHeight="1">
      <c r="A91" s="149"/>
      <c r="B91" s="176" t="s">
        <v>70</v>
      </c>
      <c r="C91" s="177"/>
      <c r="D91" s="177"/>
      <c r="E91" s="177"/>
      <c r="F91" s="177"/>
      <c r="G91" s="177"/>
    </row>
    <row r="92" spans="1:7" ht="13.5" customHeight="1">
      <c r="A92" s="77" t="str">
        <f>"11"</f>
        <v>11</v>
      </c>
      <c r="B92" s="175" t="s">
        <v>86</v>
      </c>
      <c r="C92" s="174"/>
      <c r="D92" s="174"/>
      <c r="E92" s="174"/>
      <c r="F92" s="174"/>
      <c r="G92" s="174"/>
    </row>
    <row r="93" spans="1:7" ht="13.5" customHeight="1">
      <c r="A93" s="77" t="str">
        <f>"12"</f>
        <v>12</v>
      </c>
      <c r="B93" s="175" t="s">
        <v>87</v>
      </c>
      <c r="C93" s="174"/>
      <c r="D93" s="174"/>
      <c r="E93" s="174"/>
      <c r="F93" s="174"/>
      <c r="G93" s="174"/>
    </row>
    <row r="94" spans="1:7" ht="13.5" customHeight="1">
      <c r="A94" s="77" t="str">
        <f>"13"</f>
        <v>13</v>
      </c>
      <c r="B94" s="175" t="s">
        <v>88</v>
      </c>
      <c r="C94" s="174"/>
      <c r="D94" s="174"/>
      <c r="E94" s="174"/>
      <c r="F94" s="174"/>
      <c r="G94" s="174"/>
    </row>
    <row r="95" spans="1:7" ht="13.5" customHeight="1">
      <c r="A95" s="77" t="str">
        <f>"14"</f>
        <v>14</v>
      </c>
      <c r="B95" s="175" t="s">
        <v>89</v>
      </c>
      <c r="C95" s="174"/>
      <c r="D95" s="174"/>
      <c r="E95" s="174"/>
      <c r="F95" s="174"/>
      <c r="G95" s="174"/>
    </row>
    <row r="96" spans="1:7" ht="13.5" customHeight="1">
      <c r="A96" s="77" t="str">
        <f>"15"</f>
        <v>15</v>
      </c>
      <c r="B96" s="175" t="s">
        <v>90</v>
      </c>
      <c r="C96" s="174"/>
      <c r="D96" s="174"/>
      <c r="E96" s="174"/>
      <c r="F96" s="174"/>
      <c r="G96" s="174"/>
    </row>
    <row r="97" spans="1:7" ht="15" customHeight="1">
      <c r="A97" s="77" t="str">
        <f>"16"</f>
        <v>16</v>
      </c>
      <c r="B97" s="178" t="s">
        <v>64</v>
      </c>
      <c r="C97" s="179"/>
      <c r="D97" s="179"/>
      <c r="E97" s="179"/>
      <c r="F97" s="174"/>
      <c r="G97" s="174"/>
    </row>
    <row r="98" spans="1:7" ht="13.5" customHeight="1">
      <c r="A98" s="77" t="str">
        <f>"17"</f>
        <v>17</v>
      </c>
      <c r="B98" s="175" t="s">
        <v>91</v>
      </c>
      <c r="C98" s="174"/>
      <c r="D98" s="174"/>
      <c r="E98" s="174"/>
      <c r="F98" s="174"/>
      <c r="G98" s="174"/>
    </row>
    <row r="99" spans="1:7" ht="13.5" customHeight="1">
      <c r="A99" s="77" t="str">
        <f>"18"</f>
        <v>18</v>
      </c>
      <c r="B99" s="175" t="s">
        <v>92</v>
      </c>
      <c r="C99" s="174"/>
      <c r="D99" s="174"/>
      <c r="E99" s="174"/>
      <c r="F99" s="174"/>
      <c r="G99" s="174"/>
    </row>
    <row r="100" spans="1:7" ht="13.5" customHeight="1">
      <c r="A100" s="77" t="str">
        <f>"19"</f>
        <v>19</v>
      </c>
      <c r="B100" s="175" t="s">
        <v>134</v>
      </c>
      <c r="C100" s="174"/>
      <c r="D100" s="174"/>
      <c r="E100" s="174"/>
      <c r="F100" s="174"/>
      <c r="G100" s="174"/>
    </row>
    <row r="101" spans="1:7" ht="13.5" customHeight="1">
      <c r="A101" s="77" t="str">
        <f>"20"</f>
        <v>20</v>
      </c>
      <c r="B101" s="175" t="s">
        <v>93</v>
      </c>
      <c r="C101" s="174"/>
      <c r="D101" s="174"/>
      <c r="E101" s="174"/>
      <c r="F101" s="174"/>
      <c r="G101" s="174"/>
    </row>
    <row r="102" spans="1:7" ht="13.5" customHeight="1">
      <c r="A102" s="77" t="str">
        <f>"21"</f>
        <v>21</v>
      </c>
      <c r="B102" s="175" t="s">
        <v>94</v>
      </c>
      <c r="C102" s="174"/>
      <c r="D102" s="174"/>
      <c r="E102" s="174"/>
      <c r="F102" s="174"/>
      <c r="G102" s="174"/>
    </row>
    <row r="103" spans="1:7" ht="13.5" customHeight="1">
      <c r="A103" s="77" t="str">
        <f>"22"</f>
        <v>22</v>
      </c>
      <c r="B103" s="175" t="s">
        <v>95</v>
      </c>
      <c r="C103" s="174"/>
      <c r="D103" s="174"/>
      <c r="E103" s="174"/>
      <c r="F103" s="174"/>
      <c r="G103" s="174"/>
    </row>
    <row r="104" spans="1:7" ht="13.5" customHeight="1">
      <c r="A104" s="77" t="str">
        <f>"23"</f>
        <v>23</v>
      </c>
      <c r="B104" s="175" t="s">
        <v>96</v>
      </c>
      <c r="C104" s="174"/>
      <c r="D104" s="174"/>
      <c r="E104" s="174"/>
      <c r="F104" s="174"/>
      <c r="G104" s="174"/>
    </row>
    <row r="105" spans="1:7" ht="13.5" customHeight="1">
      <c r="A105" s="77" t="str">
        <f>"24"</f>
        <v>24</v>
      </c>
      <c r="B105" s="175" t="s">
        <v>106</v>
      </c>
      <c r="C105" s="174"/>
      <c r="D105" s="174"/>
      <c r="E105" s="174"/>
      <c r="F105" s="174"/>
      <c r="G105" s="174"/>
    </row>
    <row r="106" spans="1:7" ht="13.5" customHeight="1">
      <c r="A106" s="77" t="str">
        <f>"25"</f>
        <v>25</v>
      </c>
      <c r="B106" s="175" t="s">
        <v>97</v>
      </c>
      <c r="C106" s="174"/>
      <c r="D106" s="174"/>
      <c r="E106" s="174"/>
      <c r="F106" s="174"/>
      <c r="G106" s="174"/>
    </row>
    <row r="107" spans="1:7" ht="15" customHeight="1">
      <c r="A107" s="77" t="str">
        <f>"26"</f>
        <v>26</v>
      </c>
      <c r="B107" s="178" t="s">
        <v>65</v>
      </c>
      <c r="C107" s="179"/>
      <c r="D107" s="179"/>
      <c r="E107" s="179"/>
      <c r="F107" s="174"/>
      <c r="G107" s="174"/>
    </row>
    <row r="108" spans="1:7" ht="15" customHeight="1">
      <c r="A108" s="77" t="str">
        <f>"27"</f>
        <v>27</v>
      </c>
      <c r="B108" s="178" t="s">
        <v>66</v>
      </c>
      <c r="C108" s="179"/>
      <c r="D108" s="174"/>
      <c r="E108" s="174"/>
      <c r="F108" s="174"/>
      <c r="G108" s="174"/>
    </row>
    <row r="109" spans="1:7" ht="15" customHeight="1">
      <c r="A109" s="180" t="str">
        <f>"28"</f>
        <v>28</v>
      </c>
      <c r="B109" s="181" t="s">
        <v>119</v>
      </c>
      <c r="C109" s="174"/>
      <c r="D109" s="174"/>
      <c r="E109" s="174"/>
      <c r="F109" s="174"/>
      <c r="G109" s="174"/>
    </row>
    <row r="110" spans="1:7" ht="15" customHeight="1">
      <c r="A110" s="149"/>
      <c r="B110" s="176" t="s">
        <v>74</v>
      </c>
      <c r="C110" s="177"/>
      <c r="D110" s="177"/>
      <c r="E110" s="177"/>
      <c r="F110" s="177"/>
      <c r="G110" s="177"/>
    </row>
    <row r="111" spans="1:7" ht="13.5" customHeight="1">
      <c r="A111" s="77" t="str">
        <f>"29"</f>
        <v>29</v>
      </c>
      <c r="B111" s="175" t="s">
        <v>98</v>
      </c>
      <c r="C111" s="174"/>
      <c r="D111" s="174"/>
      <c r="E111" s="174"/>
      <c r="F111" s="174"/>
      <c r="G111" s="174"/>
    </row>
    <row r="112" spans="1:7" ht="13.5" customHeight="1">
      <c r="A112" s="77" t="str">
        <f>"30"</f>
        <v>30</v>
      </c>
      <c r="B112" s="175" t="s">
        <v>140</v>
      </c>
      <c r="C112" s="174"/>
      <c r="D112" s="174"/>
      <c r="E112" s="174"/>
      <c r="F112" s="174"/>
      <c r="G112" s="174"/>
    </row>
    <row r="113" spans="1:7" ht="13.5" customHeight="1">
      <c r="A113" s="77">
        <v>31</v>
      </c>
      <c r="B113" s="175" t="s">
        <v>143</v>
      </c>
      <c r="C113" s="174"/>
      <c r="D113" s="174"/>
      <c r="E113" s="174"/>
      <c r="F113" s="174"/>
      <c r="G113" s="174"/>
    </row>
    <row r="114" spans="1:7" ht="13.5" customHeight="1">
      <c r="A114" s="77">
        <v>32</v>
      </c>
      <c r="B114" s="175" t="s">
        <v>144</v>
      </c>
      <c r="C114" s="174"/>
      <c r="D114" s="174"/>
      <c r="E114" s="174"/>
      <c r="F114" s="174"/>
      <c r="G114" s="174"/>
    </row>
    <row r="115" spans="1:7" ht="13.5" customHeight="1">
      <c r="A115" s="77">
        <v>33</v>
      </c>
      <c r="B115" s="175" t="s">
        <v>138</v>
      </c>
      <c r="C115" s="174"/>
      <c r="D115" s="174"/>
      <c r="E115" s="174"/>
      <c r="F115" s="174"/>
      <c r="G115" s="174"/>
    </row>
    <row r="116" spans="1:7" ht="13.5" customHeight="1">
      <c r="A116" s="77">
        <v>34</v>
      </c>
      <c r="B116" s="175" t="s">
        <v>137</v>
      </c>
      <c r="C116" s="174"/>
      <c r="D116" s="174"/>
      <c r="E116" s="174"/>
      <c r="F116" s="174"/>
      <c r="G116" s="174"/>
    </row>
    <row r="117" spans="1:7" ht="13.5" customHeight="1">
      <c r="A117" s="77">
        <v>35</v>
      </c>
      <c r="B117" s="175" t="s">
        <v>145</v>
      </c>
      <c r="C117" s="174"/>
      <c r="D117" s="174"/>
      <c r="E117" s="174"/>
      <c r="F117" s="174"/>
      <c r="G117" s="174"/>
    </row>
    <row r="118" spans="1:7" ht="13.5" customHeight="1">
      <c r="A118" s="77">
        <v>36</v>
      </c>
      <c r="B118" s="175" t="s">
        <v>99</v>
      </c>
      <c r="C118" s="174"/>
      <c r="D118" s="174"/>
      <c r="E118" s="174"/>
      <c r="F118" s="174"/>
      <c r="G118" s="174"/>
    </row>
    <row r="119" spans="1:7" ht="13.5" customHeight="1">
      <c r="A119" s="77">
        <v>37</v>
      </c>
      <c r="B119" s="175" t="s">
        <v>100</v>
      </c>
      <c r="C119" s="174"/>
      <c r="D119" s="174"/>
      <c r="E119" s="174"/>
      <c r="F119" s="174"/>
      <c r="G119" s="174"/>
    </row>
    <row r="120" spans="1:7" ht="13.5" customHeight="1">
      <c r="A120" s="77">
        <v>38</v>
      </c>
      <c r="B120" s="175" t="s">
        <v>139</v>
      </c>
      <c r="C120" s="174"/>
      <c r="D120" s="174"/>
      <c r="E120" s="174"/>
      <c r="F120" s="174"/>
      <c r="G120" s="174"/>
    </row>
    <row r="121" spans="1:7" ht="13.5" customHeight="1">
      <c r="A121" s="77">
        <v>39</v>
      </c>
      <c r="B121" s="175" t="s">
        <v>101</v>
      </c>
      <c r="C121" s="174"/>
      <c r="D121" s="174"/>
      <c r="E121" s="174"/>
      <c r="F121" s="174"/>
      <c r="G121" s="174"/>
    </row>
    <row r="122" spans="1:7" ht="1.5" customHeight="1">
      <c r="A122" s="77"/>
      <c r="B122" s="175"/>
      <c r="C122" s="174"/>
      <c r="D122" s="174"/>
      <c r="E122" s="174"/>
      <c r="F122" s="174"/>
      <c r="G122" s="174"/>
    </row>
    <row r="123" spans="1:9" ht="15" customHeight="1">
      <c r="A123" s="149"/>
      <c r="B123" s="182" t="s">
        <v>155</v>
      </c>
      <c r="C123" s="183"/>
      <c r="D123" s="183"/>
      <c r="E123" s="183"/>
      <c r="F123" s="183"/>
      <c r="G123" s="183"/>
      <c r="H123" s="55"/>
      <c r="I123" s="56"/>
    </row>
    <row r="124" spans="1:2" ht="13.5" customHeight="1">
      <c r="A124" s="64" t="s">
        <v>107</v>
      </c>
      <c r="B124" s="175" t="s">
        <v>102</v>
      </c>
    </row>
    <row r="125" spans="1:2" ht="13.5" customHeight="1">
      <c r="A125" s="64" t="s">
        <v>108</v>
      </c>
      <c r="B125" s="175" t="s">
        <v>120</v>
      </c>
    </row>
    <row r="126" spans="1:2" ht="13.5" customHeight="1">
      <c r="A126" s="64" t="s">
        <v>109</v>
      </c>
      <c r="B126" s="175" t="s">
        <v>141</v>
      </c>
    </row>
    <row r="127" spans="1:2" ht="13.5" customHeight="1">
      <c r="A127" s="64" t="s">
        <v>110</v>
      </c>
      <c r="B127" s="175" t="s">
        <v>127</v>
      </c>
    </row>
    <row r="128" spans="1:2" ht="13.5" customHeight="1">
      <c r="A128" s="64" t="s">
        <v>111</v>
      </c>
      <c r="B128" s="175" t="s">
        <v>136</v>
      </c>
    </row>
    <row r="129" spans="1:2" ht="13.5" customHeight="1">
      <c r="A129" s="64" t="s">
        <v>112</v>
      </c>
      <c r="B129" s="175" t="s">
        <v>123</v>
      </c>
    </row>
    <row r="130" spans="1:2" ht="13.5" customHeight="1">
      <c r="A130" s="64" t="s">
        <v>113</v>
      </c>
      <c r="B130" s="175" t="s">
        <v>128</v>
      </c>
    </row>
    <row r="131" spans="1:2" ht="13.5" customHeight="1">
      <c r="A131" s="64" t="s">
        <v>114</v>
      </c>
      <c r="B131" s="175" t="s">
        <v>117</v>
      </c>
    </row>
    <row r="132" spans="1:7" ht="13.5" customHeight="1">
      <c r="A132" s="64" t="s">
        <v>115</v>
      </c>
      <c r="B132" s="184" t="s">
        <v>142</v>
      </c>
      <c r="C132" s="147"/>
      <c r="D132" s="147"/>
      <c r="E132" s="147"/>
      <c r="F132" s="147"/>
      <c r="G132" s="147"/>
    </row>
    <row r="133" ht="12.75">
      <c r="B133" s="174"/>
    </row>
  </sheetData>
  <sheetProtection selectLockedCells="1"/>
  <mergeCells count="11">
    <mergeCell ref="F61:H61"/>
    <mergeCell ref="E60:H60"/>
    <mergeCell ref="B59:G59"/>
    <mergeCell ref="C8:G8"/>
    <mergeCell ref="B76:G76"/>
    <mergeCell ref="B79:G79"/>
    <mergeCell ref="B62:H62"/>
    <mergeCell ref="B13:C13"/>
    <mergeCell ref="F9:G9"/>
    <mergeCell ref="F10:G10"/>
    <mergeCell ref="F11:G11"/>
  </mergeCells>
  <printOptions horizontalCentered="1"/>
  <pageMargins left="0.2362204724409449" right="0.2362204724409449" top="0.3937007874015748" bottom="0.3937007874015748" header="0.15748031496062992" footer="0.15748031496062992"/>
  <pageSetup horizontalDpi="600" verticalDpi="600" orientation="portrait" paperSize="9" scale="80" r:id="rId6"/>
  <rowBreaks count="1" manualBreakCount="1">
    <brk id="62" max="255" man="1"/>
  </rowBreaks>
  <legacyDrawing r:id="rId5"/>
  <oleObjects>
    <oleObject progId="PBrush" shapeId="1133698" r:id="rId1"/>
    <oleObject progId="PBrush" shapeId="1133700" r:id="rId2"/>
    <oleObject progId="PBrush" shapeId="7816294" r:id="rId3"/>
    <oleObject progId="PBrush" shapeId="781629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2022-10-24T11:40:55Z</dcterms:created>
  <dcterms:modified xsi:type="dcterms:W3CDTF">2024-02-15T10:23:39Z</dcterms:modified>
  <cp:category/>
  <cp:version/>
  <cp:contentType/>
  <cp:contentStatus/>
</cp:coreProperties>
</file>