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\6-Finanze e contabilita\Rena 2018\Internet\Comunicazioni di prassi\Freno imposta sostanza\Modello base e esempi\"/>
    </mc:Choice>
  </mc:AlternateContent>
  <bookViews>
    <workbookView xWindow="33090" yWindow="1820" windowWidth="21600" windowHeight="11330"/>
  </bookViews>
  <sheets>
    <sheet name="Modello_freno alla sostanz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2" l="1"/>
  <c r="E10" i="2" l="1"/>
  <c r="E12" i="2" s="1"/>
  <c r="G7" i="2"/>
  <c r="F59" i="2"/>
  <c r="E59" i="2"/>
  <c r="G57" i="2"/>
  <c r="G55" i="2"/>
  <c r="G54" i="2"/>
  <c r="G51" i="2"/>
  <c r="G50" i="2"/>
  <c r="G29" i="2"/>
  <c r="G27" i="2"/>
  <c r="G26" i="2"/>
  <c r="F24" i="2"/>
  <c r="E24" i="2"/>
  <c r="D24" i="2"/>
  <c r="G23" i="2"/>
  <c r="G22" i="2"/>
  <c r="G21" i="2"/>
  <c r="G11" i="2"/>
  <c r="F10" i="2"/>
  <c r="F16" i="2" s="1"/>
  <c r="D10" i="2"/>
  <c r="D12" i="2" s="1"/>
  <c r="G30" i="2" l="1"/>
  <c r="G42" i="2"/>
  <c r="G59" i="2"/>
  <c r="G10" i="2"/>
  <c r="G12" i="2" s="1"/>
  <c r="F12" i="2"/>
  <c r="G24" i="2"/>
  <c r="D16" i="2"/>
  <c r="E16" i="2"/>
  <c r="G32" i="2" l="1"/>
  <c r="G36" i="2" s="1"/>
  <c r="D13" i="2"/>
  <c r="G13" i="2"/>
  <c r="G16" i="2"/>
  <c r="G19" i="2" s="1"/>
  <c r="G43" i="2" s="1"/>
  <c r="G44" i="2" s="1"/>
  <c r="G46" i="2" s="1"/>
  <c r="E13" i="2"/>
  <c r="E17" i="2" s="1"/>
  <c r="F13" i="2"/>
  <c r="F17" i="2" s="1"/>
  <c r="G33" i="2" l="1"/>
  <c r="D28" i="2"/>
  <c r="D17" i="2"/>
  <c r="D15" i="2"/>
  <c r="F28" i="2"/>
  <c r="F15" i="2"/>
  <c r="F19" i="2" s="1"/>
  <c r="F43" i="2" s="1"/>
  <c r="E28" i="2"/>
  <c r="E15" i="2"/>
  <c r="E19" i="2" s="1"/>
  <c r="E43" i="2" s="1"/>
  <c r="E42" i="2" l="1"/>
  <c r="E44" i="2" s="1"/>
  <c r="E30" i="2"/>
  <c r="E32" i="2" s="1"/>
  <c r="F42" i="2"/>
  <c r="F44" i="2" s="1"/>
  <c r="F30" i="2"/>
  <c r="F32" i="2" s="1"/>
  <c r="D42" i="2"/>
  <c r="D30" i="2"/>
  <c r="D32" i="2" s="1"/>
  <c r="G47" i="2"/>
  <c r="G61" i="2" s="1"/>
  <c r="D19" i="2"/>
  <c r="D43" i="2" s="1"/>
  <c r="G63" i="2" l="1"/>
  <c r="D44" i="2"/>
  <c r="D33" i="2" l="1"/>
  <c r="D35" i="2" s="1"/>
  <c r="D46" i="2" s="1"/>
  <c r="D47" i="2" s="1"/>
  <c r="D61" i="2" s="1"/>
  <c r="E33" i="2"/>
  <c r="E35" i="2" s="1"/>
  <c r="E46" i="2" s="1"/>
  <c r="F33" i="2"/>
  <c r="F35" i="2" s="1"/>
  <c r="F46" i="2" s="1"/>
  <c r="D36" i="2" l="1"/>
  <c r="E36" i="2"/>
  <c r="F36" i="2"/>
  <c r="F47" i="2"/>
  <c r="F61" i="2" s="1"/>
  <c r="E47" i="2"/>
  <c r="E61" i="2" s="1"/>
  <c r="D63" i="2"/>
  <c r="D65" i="2"/>
  <c r="D70" i="2" s="1"/>
  <c r="D67" i="2" l="1"/>
  <c r="D68" i="2" l="1"/>
</calcChain>
</file>

<file path=xl/comments1.xml><?xml version="1.0" encoding="utf-8"?>
<comments xmlns="http://schemas.openxmlformats.org/spreadsheetml/2006/main">
  <authors>
    <author>Marchi Ramona / t136861</author>
  </authors>
  <commentList>
    <comment ref="C68" authorId="0" shapeId="0">
      <text>
        <r>
          <rPr>
            <sz val="9"/>
            <color indexed="81"/>
            <rFont val="Tahoma"/>
            <family val="2"/>
          </rPr>
          <t>Inserire moltiplicatore comunale</t>
        </r>
      </text>
    </comment>
  </commentList>
</comments>
</file>

<file path=xl/sharedStrings.xml><?xml version="1.0" encoding="utf-8"?>
<sst xmlns="http://schemas.openxmlformats.org/spreadsheetml/2006/main" count="61" uniqueCount="56">
  <si>
    <t>Celle da compilare</t>
  </si>
  <si>
    <t>Determinazione sostanza netta e reddito netto imponibile</t>
  </si>
  <si>
    <t>TICINO</t>
  </si>
  <si>
    <t>CH</t>
  </si>
  <si>
    <t>Estero</t>
  </si>
  <si>
    <t>GLOBALE</t>
  </si>
  <si>
    <t>Sostanza mobiliare privata</t>
  </si>
  <si>
    <t>Altra sostanza</t>
  </si>
  <si>
    <t>Totale sostanza lorda</t>
  </si>
  <si>
    <t>Chiave di riparto</t>
  </si>
  <si>
    <t>Totale debiti</t>
  </si>
  <si>
    <t xml:space="preserve">Sostanza netta </t>
  </si>
  <si>
    <r>
      <t>Redditi sostanza mobiliare</t>
    </r>
    <r>
      <rPr>
        <i/>
        <sz val="10"/>
        <color indexed="8"/>
        <rFont val="Calibri"/>
        <family val="2"/>
        <scheme val="minor"/>
      </rPr>
      <t xml:space="preserve"> </t>
    </r>
  </si>
  <si>
    <t>Redditi sostanza immobiliare</t>
  </si>
  <si>
    <t>Altri redditi (da lavoro, da rendite, ecc.)</t>
  </si>
  <si>
    <t>Totale redditi lordi</t>
  </si>
  <si>
    <t xml:space="preserve">Oneri sostanza mobiliare </t>
  </si>
  <si>
    <t>Spese manutenzione immobili (20%: &gt; 10 anni)</t>
  </si>
  <si>
    <t>Interessi passivi privati</t>
  </si>
  <si>
    <t>Oneri altri redditi</t>
  </si>
  <si>
    <t>Totale oneri</t>
  </si>
  <si>
    <t>Reddito netto intermedio</t>
  </si>
  <si>
    <t>Altre deduzioni generali e sociali</t>
  </si>
  <si>
    <t>A</t>
  </si>
  <si>
    <t>Reddito netto imponibile</t>
  </si>
  <si>
    <t>Verifica - applicazione freno</t>
  </si>
  <si>
    <t>Provento netto della sostanza effettivo</t>
  </si>
  <si>
    <t>Provento netto minimo (= 1% sostanza netta)</t>
  </si>
  <si>
    <t>B</t>
  </si>
  <si>
    <t xml:space="preserve">Insufficienza del provento netto sostanza </t>
  </si>
  <si>
    <t>C</t>
  </si>
  <si>
    <t>60% del reddito imponbile compl. ricalcolato</t>
  </si>
  <si>
    <r>
      <t>Imposte svizzere</t>
    </r>
    <r>
      <rPr>
        <vertAlign val="superscript"/>
        <sz val="10"/>
        <color indexed="8"/>
        <rFont val="Calibri"/>
        <family val="2"/>
        <scheme val="minor"/>
      </rPr>
      <t>1</t>
    </r>
  </si>
  <si>
    <t>Reddito (IC+Icom)</t>
  </si>
  <si>
    <t>Sostanza (IC+Icom)</t>
  </si>
  <si>
    <r>
      <t>Imposte estere</t>
    </r>
    <r>
      <rPr>
        <vertAlign val="superscript"/>
        <sz val="10"/>
        <color indexed="8"/>
        <rFont val="Calibri"/>
        <family val="2"/>
        <scheme val="minor"/>
      </rPr>
      <t>2</t>
    </r>
  </si>
  <si>
    <t xml:space="preserve">Imposta reddito </t>
  </si>
  <si>
    <t>Imposta sostanza</t>
  </si>
  <si>
    <r>
      <t>Computo globale d'imposta</t>
    </r>
    <r>
      <rPr>
        <b/>
        <vertAlign val="superscript"/>
        <sz val="10"/>
        <rFont val="Calibri"/>
        <family val="2"/>
        <scheme val="minor"/>
      </rPr>
      <t>5</t>
    </r>
    <r>
      <rPr>
        <b/>
        <sz val="10"/>
        <rFont val="Calibri"/>
        <family val="2"/>
        <scheme val="minor"/>
      </rPr>
      <t xml:space="preserve"> </t>
    </r>
  </si>
  <si>
    <t>D</t>
  </si>
  <si>
    <t>Totale imposte pagate</t>
  </si>
  <si>
    <t xml:space="preserve">Eccedenza imposte pagate </t>
  </si>
  <si>
    <r>
      <t>Riduzione imposta sulla sostanza TI</t>
    </r>
    <r>
      <rPr>
        <b/>
        <vertAlign val="superscript"/>
        <sz val="10"/>
        <color indexed="8"/>
        <rFont val="Calibri"/>
        <family val="2"/>
        <scheme val="minor"/>
      </rPr>
      <t>4</t>
    </r>
  </si>
  <si>
    <t>di cui:</t>
  </si>
  <si>
    <t xml:space="preserve">- Quota-parte comunale </t>
  </si>
  <si>
    <t>Sconto %</t>
  </si>
  <si>
    <r>
      <rPr>
        <u/>
        <sz val="10"/>
        <color indexed="8"/>
        <rFont val="Calibri"/>
        <family val="2"/>
        <scheme val="minor"/>
      </rPr>
      <t xml:space="preserve">Note </t>
    </r>
    <r>
      <rPr>
        <sz val="10"/>
        <color indexed="8"/>
        <rFont val="Calibri"/>
        <family val="2"/>
        <scheme val="minor"/>
      </rPr>
      <t xml:space="preserve">
</t>
    </r>
    <r>
      <rPr>
        <vertAlign val="superscript"/>
        <sz val="10"/>
        <color indexed="8"/>
        <rFont val="Calibri"/>
        <family val="2"/>
        <scheme val="minor"/>
      </rPr>
      <t>1</t>
    </r>
    <r>
      <rPr>
        <sz val="10"/>
        <color indexed="8"/>
        <rFont val="Calibri"/>
        <family val="2"/>
        <scheme val="minor"/>
      </rPr>
      <t xml:space="preserve"> Per il calcolo dell'onere fiscale fuori Cantone fanno stato le relative leggi cantonali (per aliquote e deduzioni). 
</t>
    </r>
    <r>
      <rPr>
        <vertAlign val="superscript"/>
        <sz val="10"/>
        <color indexed="8"/>
        <rFont val="Calibri"/>
        <family val="2"/>
        <scheme val="minor"/>
      </rPr>
      <t>2</t>
    </r>
    <r>
      <rPr>
        <sz val="10"/>
        <color indexed="8"/>
        <rFont val="Calibri"/>
        <family val="2"/>
        <scheme val="minor"/>
      </rPr>
      <t xml:space="preserve"> Per il calcolo dell'onere fiscale estero va considerato il totale delle imposte dirette sul reddito e sulla sostanza, ridotte di 1/3.
</t>
    </r>
    <r>
      <rPr>
        <vertAlign val="superscript"/>
        <sz val="10"/>
        <color indexed="8"/>
        <rFont val="Calibri"/>
        <family val="2"/>
        <scheme val="minor"/>
      </rPr>
      <t>3</t>
    </r>
    <r>
      <rPr>
        <sz val="10"/>
        <color indexed="8"/>
        <rFont val="Calibri"/>
        <family val="2"/>
        <scheme val="minor"/>
      </rPr>
      <t xml:space="preserve"> Per poter beneficiare dello sgravio, il freno si deve applicare sia alla situazione globale sia a quella ticinese.      
</t>
    </r>
    <r>
      <rPr>
        <vertAlign val="superscript"/>
        <sz val="10"/>
        <color indexed="8"/>
        <rFont val="Calibri"/>
        <family val="2"/>
        <scheme val="minor"/>
      </rPr>
      <t>4</t>
    </r>
    <r>
      <rPr>
        <sz val="10"/>
        <color indexed="8"/>
        <rFont val="Calibri"/>
        <family val="2"/>
        <scheme val="minor"/>
      </rPr>
      <t xml:space="preserve"> Ai fini del calcolo della riduzione d'imposta fa stato l'eccedenza d'imposta più bassa, sia essa riferita ai fattori globali o ai fattori ticinesi.      
</t>
    </r>
    <r>
      <rPr>
        <vertAlign val="superscript"/>
        <sz val="10"/>
        <color indexed="8"/>
        <rFont val="Calibri"/>
        <family val="2"/>
        <scheme val="minor"/>
      </rPr>
      <t>5</t>
    </r>
    <r>
      <rPr>
        <sz val="10"/>
        <color indexed="8"/>
        <rFont val="Calibri"/>
        <family val="2"/>
        <scheme val="minor"/>
      </rPr>
      <t xml:space="preserve"> In analogia alle imposte estere, anche il computo globale d’imposta è da considerare in misura del 66%.  </t>
    </r>
  </si>
  <si>
    <t>Sostanza immobiliare (valori di stima)</t>
  </si>
  <si>
    <t>Percentuale di ripartizione</t>
  </si>
  <si>
    <t>Valore totale di ripartizione</t>
  </si>
  <si>
    <t>Correttivo ripartizione IFD</t>
  </si>
  <si>
    <t>Deduzioni sociali sulla sostanza</t>
  </si>
  <si>
    <t>- Quota-parte cantonale - coefficiente cantonale effettivo</t>
  </si>
  <si>
    <t>Reddito imponibile ricalcolato (A+C, ma non inferiore a B)</t>
  </si>
  <si>
    <t>E</t>
  </si>
  <si>
    <r>
      <t>Applicazione freno (E&gt;D)?</t>
    </r>
    <r>
      <rPr>
        <b/>
        <vertAlign val="superscript"/>
        <sz val="10"/>
        <color indexed="8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</si>
</sst>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u/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5D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2" borderId="0" xfId="0" applyFont="1" applyFill="1" applyAlignme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 indent="1"/>
    </xf>
    <xf numFmtId="0" fontId="0" fillId="0" borderId="0" xfId="0" applyFill="1" applyProtection="1"/>
    <xf numFmtId="0" fontId="4" fillId="0" borderId="1" xfId="0" applyFont="1" applyBorder="1" applyAlignment="1" applyProtection="1">
      <alignment horizontal="left" indent="1"/>
    </xf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indent="1"/>
    </xf>
    <xf numFmtId="0" fontId="4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164" fontId="4" fillId="2" borderId="0" xfId="1" applyNumberFormat="1" applyFont="1" applyFill="1" applyProtection="1">
      <protection locked="0"/>
    </xf>
    <xf numFmtId="164" fontId="4" fillId="0" borderId="3" xfId="1" applyNumberFormat="1" applyFont="1" applyFill="1" applyBorder="1" applyProtection="1"/>
    <xf numFmtId="164" fontId="4" fillId="2" borderId="0" xfId="1" applyNumberFormat="1" applyFont="1" applyFill="1" applyBorder="1" applyProtection="1">
      <protection locked="0"/>
    </xf>
    <xf numFmtId="0" fontId="6" fillId="4" borderId="0" xfId="0" applyFont="1" applyFill="1" applyBorder="1" applyAlignment="1" applyProtection="1">
      <alignment horizontal="left" indent="1"/>
    </xf>
    <xf numFmtId="0" fontId="7" fillId="4" borderId="0" xfId="0" applyFont="1" applyFill="1" applyBorder="1" applyAlignment="1" applyProtection="1">
      <alignment horizontal="center"/>
    </xf>
    <xf numFmtId="164" fontId="6" fillId="4" borderId="0" xfId="1" applyNumberFormat="1" applyFont="1" applyFill="1" applyBorder="1" applyProtection="1"/>
    <xf numFmtId="164" fontId="6" fillId="4" borderId="3" xfId="1" applyNumberFormat="1" applyFont="1" applyFill="1" applyBorder="1" applyProtection="1"/>
    <xf numFmtId="0" fontId="8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10" fontId="8" fillId="0" borderId="0" xfId="2" applyNumberFormat="1" applyFont="1" applyFill="1" applyProtection="1"/>
    <xf numFmtId="10" fontId="8" fillId="0" borderId="3" xfId="2" applyNumberFormat="1" applyFont="1" applyFill="1" applyBorder="1" applyProtection="1"/>
    <xf numFmtId="0" fontId="5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/>
    </xf>
    <xf numFmtId="3" fontId="4" fillId="0" borderId="0" xfId="0" applyNumberFormat="1" applyFont="1" applyFill="1" applyBorder="1" applyProtection="1"/>
    <xf numFmtId="3" fontId="5" fillId="0" borderId="3" xfId="0" applyNumberFormat="1" applyFont="1" applyFill="1" applyBorder="1" applyProtection="1"/>
    <xf numFmtId="0" fontId="4" fillId="0" borderId="0" xfId="0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left" indent="1"/>
    </xf>
    <xf numFmtId="164" fontId="4" fillId="0" borderId="3" xfId="0" applyNumberFormat="1" applyFont="1" applyFill="1" applyBorder="1" applyProtection="1"/>
    <xf numFmtId="0" fontId="5" fillId="0" borderId="0" xfId="0" applyFont="1" applyFill="1" applyAlignment="1" applyProtection="1">
      <alignment horizontal="left" indent="1"/>
    </xf>
    <xf numFmtId="3" fontId="4" fillId="0" borderId="0" xfId="0" applyNumberFormat="1" applyFont="1" applyFill="1" applyProtection="1"/>
    <xf numFmtId="3" fontId="4" fillId="0" borderId="3" xfId="0" applyNumberFormat="1" applyFont="1" applyFill="1" applyBorder="1" applyProtection="1"/>
    <xf numFmtId="164" fontId="4" fillId="0" borderId="0" xfId="1" applyNumberFormat="1" applyFont="1" applyFill="1" applyBorder="1" applyProtection="1"/>
    <xf numFmtId="164" fontId="4" fillId="2" borderId="3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 indent="1"/>
    </xf>
    <xf numFmtId="0" fontId="2" fillId="0" borderId="0" xfId="0" applyFont="1" applyAlignment="1" applyProtection="1">
      <alignment horizontal="center"/>
    </xf>
    <xf numFmtId="0" fontId="6" fillId="4" borderId="0" xfId="0" applyFont="1" applyFill="1" applyAlignment="1" applyProtection="1">
      <alignment horizontal="left" indent="1"/>
    </xf>
    <xf numFmtId="0" fontId="6" fillId="4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left" indent="1"/>
    </xf>
    <xf numFmtId="10" fontId="8" fillId="0" borderId="0" xfId="0" applyNumberFormat="1" applyFont="1" applyFill="1" applyBorder="1" applyProtection="1"/>
    <xf numFmtId="10" fontId="8" fillId="0" borderId="3" xfId="0" applyNumberFormat="1" applyFont="1" applyFill="1" applyBorder="1" applyProtection="1"/>
    <xf numFmtId="0" fontId="11" fillId="0" borderId="0" xfId="0" applyFont="1" applyAlignment="1" applyProtection="1">
      <alignment horizontal="center"/>
    </xf>
    <xf numFmtId="3" fontId="10" fillId="2" borderId="3" xfId="0" applyNumberFormat="1" applyFont="1" applyFill="1" applyBorder="1" applyProtection="1">
      <protection locked="0"/>
    </xf>
    <xf numFmtId="164" fontId="6" fillId="4" borderId="4" xfId="1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0" xfId="0" applyNumberFormat="1" applyFont="1" applyFill="1" applyProtection="1"/>
    <xf numFmtId="0" fontId="0" fillId="0" borderId="0" xfId="0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left" vertical="top" wrapText="1" indent="1"/>
    </xf>
    <xf numFmtId="9" fontId="4" fillId="0" borderId="0" xfId="0" applyNumberFormat="1" applyFont="1" applyFill="1" applyAlignment="1" applyProtection="1">
      <alignment horizontal="center" vertical="top"/>
    </xf>
    <xf numFmtId="164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Alignment="1" applyProtection="1">
      <alignment horizontal="left" vertical="top" wrapText="1" indent="1"/>
    </xf>
    <xf numFmtId="9" fontId="4" fillId="0" borderId="0" xfId="0" applyNumberFormat="1" applyFont="1" applyAlignment="1" applyProtection="1">
      <alignment horizontal="center" vertical="top"/>
    </xf>
    <xf numFmtId="164" fontId="4" fillId="0" borderId="3" xfId="1" applyNumberFormat="1" applyFont="1" applyFill="1" applyBorder="1" applyAlignment="1" applyProtection="1">
      <alignment vertical="top"/>
    </xf>
    <xf numFmtId="0" fontId="2" fillId="0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left" vertical="center" wrapText="1" indent="1"/>
    </xf>
    <xf numFmtId="9" fontId="6" fillId="4" borderId="0" xfId="0" applyNumberFormat="1" applyFont="1" applyFill="1" applyAlignment="1" applyProtection="1">
      <alignment horizontal="center" vertical="center"/>
    </xf>
    <xf numFmtId="164" fontId="6" fillId="4" borderId="0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 vertical="top" wrapText="1" indent="1"/>
    </xf>
    <xf numFmtId="0" fontId="5" fillId="0" borderId="0" xfId="0" applyFont="1" applyAlignment="1" applyProtection="1">
      <alignment horizontal="left" vertical="top" indent="1"/>
    </xf>
    <xf numFmtId="0" fontId="4" fillId="0" borderId="0" xfId="0" applyFont="1" applyAlignment="1" applyProtection="1">
      <alignment horizontal="center" vertical="top"/>
    </xf>
    <xf numFmtId="164" fontId="5" fillId="0" borderId="0" xfId="1" applyNumberFormat="1" applyFont="1" applyBorder="1" applyAlignment="1" applyProtection="1">
      <alignment vertical="top"/>
    </xf>
    <xf numFmtId="0" fontId="12" fillId="6" borderId="0" xfId="0" applyFont="1" applyFill="1" applyAlignment="1" applyProtection="1">
      <alignment horizontal="left" vertical="center" wrapText="1" indent="1"/>
    </xf>
    <xf numFmtId="9" fontId="12" fillId="6" borderId="0" xfId="0" applyNumberFormat="1" applyFont="1" applyFill="1" applyAlignment="1" applyProtection="1">
      <alignment horizontal="center" vertical="center"/>
    </xf>
    <xf numFmtId="164" fontId="12" fillId="6" borderId="0" xfId="1" applyNumberFormat="1" applyFont="1" applyFill="1" applyAlignment="1" applyProtection="1">
      <alignment vertical="center"/>
    </xf>
    <xf numFmtId="164" fontId="4" fillId="0" borderId="0" xfId="1" applyNumberFormat="1" applyFont="1" applyFill="1" applyAlignment="1" applyProtection="1">
      <alignment vertical="top"/>
    </xf>
    <xf numFmtId="0" fontId="13" fillId="0" borderId="0" xfId="0" applyFont="1" applyAlignment="1" applyProtection="1">
      <alignment horizontal="left" indent="1"/>
    </xf>
    <xf numFmtId="164" fontId="4" fillId="0" borderId="0" xfId="1" applyNumberFormat="1" applyFont="1" applyBorder="1" applyProtection="1"/>
    <xf numFmtId="164" fontId="4" fillId="0" borderId="0" xfId="1" applyNumberFormat="1" applyFont="1" applyProtection="1"/>
    <xf numFmtId="9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0" fontId="9" fillId="0" borderId="0" xfId="0" applyFont="1" applyFill="1" applyAlignment="1" applyProtection="1">
      <alignment horizontal="left" indent="1"/>
    </xf>
    <xf numFmtId="164" fontId="9" fillId="2" borderId="0" xfId="1" applyNumberFormat="1" applyFont="1" applyFill="1" applyBorder="1" applyProtection="1">
      <protection locked="0"/>
    </xf>
    <xf numFmtId="164" fontId="6" fillId="0" borderId="0" xfId="1" applyNumberFormat="1" applyFont="1" applyFill="1" applyBorder="1" applyProtection="1"/>
    <xf numFmtId="164" fontId="6" fillId="4" borderId="5" xfId="1" applyNumberFormat="1" applyFont="1" applyFill="1" applyBorder="1" applyProtection="1"/>
    <xf numFmtId="0" fontId="6" fillId="0" borderId="0" xfId="0" applyFont="1" applyFill="1" applyAlignment="1" applyProtection="1">
      <alignment horizontal="center"/>
    </xf>
    <xf numFmtId="164" fontId="5" fillId="0" borderId="0" xfId="1" applyNumberFormat="1" applyFont="1" applyBorder="1" applyProtection="1"/>
    <xf numFmtId="164" fontId="5" fillId="0" borderId="6" xfId="1" applyNumberFormat="1" applyFont="1" applyBorder="1" applyProtection="1"/>
    <xf numFmtId="164" fontId="18" fillId="0" borderId="0" xfId="1" applyNumberFormat="1" applyFont="1" applyBorder="1" applyAlignment="1" applyProtection="1">
      <alignment horizontal="center"/>
    </xf>
    <xf numFmtId="164" fontId="5" fillId="0" borderId="0" xfId="1" applyNumberFormat="1" applyFont="1" applyBorder="1" applyAlignment="1" applyProtection="1">
      <alignment horizontal="center"/>
    </xf>
    <xf numFmtId="0" fontId="4" fillId="0" borderId="0" xfId="0" applyFont="1" applyBorder="1" applyProtection="1"/>
    <xf numFmtId="0" fontId="5" fillId="0" borderId="7" xfId="0" applyFont="1" applyBorder="1" applyAlignment="1" applyProtection="1">
      <alignment horizontal="left" indent="1"/>
    </xf>
    <xf numFmtId="0" fontId="5" fillId="0" borderId="8" xfId="0" applyFont="1" applyBorder="1" applyAlignment="1" applyProtection="1">
      <alignment horizontal="center"/>
    </xf>
    <xf numFmtId="164" fontId="5" fillId="0" borderId="9" xfId="1" applyNumberFormat="1" applyFont="1" applyBorder="1" applyProtection="1"/>
    <xf numFmtId="0" fontId="4" fillId="0" borderId="10" xfId="0" applyFont="1" applyBorder="1" applyAlignment="1" applyProtection="1">
      <alignment horizontal="left" indent="1"/>
    </xf>
    <xf numFmtId="164" fontId="4" fillId="0" borderId="11" xfId="0" applyNumberFormat="1" applyFont="1" applyBorder="1" applyProtection="1"/>
    <xf numFmtId="164" fontId="4" fillId="0" borderId="0" xfId="0" applyNumberFormat="1" applyFont="1" applyBorder="1" applyProtection="1"/>
    <xf numFmtId="0" fontId="4" fillId="0" borderId="10" xfId="0" quotePrefix="1" applyFont="1" applyBorder="1" applyAlignment="1" applyProtection="1">
      <alignment horizontal="left" indent="1"/>
    </xf>
    <xf numFmtId="164" fontId="4" fillId="0" borderId="11" xfId="1" applyNumberFormat="1" applyFont="1" applyBorder="1" applyProtection="1"/>
    <xf numFmtId="9" fontId="4" fillId="2" borderId="0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Protection="1"/>
    <xf numFmtId="0" fontId="19" fillId="4" borderId="12" xfId="0" applyFont="1" applyFill="1" applyBorder="1" applyAlignment="1" applyProtection="1">
      <alignment horizontal="left" indent="1"/>
    </xf>
    <xf numFmtId="0" fontId="19" fillId="4" borderId="1" xfId="0" applyFont="1" applyFill="1" applyBorder="1" applyAlignment="1" applyProtection="1">
      <alignment horizontal="center"/>
    </xf>
    <xf numFmtId="10" fontId="19" fillId="4" borderId="13" xfId="2" applyNumberFormat="1" applyFont="1" applyFill="1" applyBorder="1" applyProtection="1"/>
    <xf numFmtId="9" fontId="4" fillId="0" borderId="0" xfId="2" applyFont="1" applyBorder="1" applyProtection="1"/>
    <xf numFmtId="0" fontId="10" fillId="0" borderId="0" xfId="0" applyFont="1" applyAlignment="1" applyProtection="1">
      <alignment horizontal="left" indent="2"/>
    </xf>
    <xf numFmtId="0" fontId="10" fillId="0" borderId="0" xfId="0" applyFont="1" applyAlignment="1" applyProtection="1">
      <alignment horizontal="center"/>
    </xf>
    <xf numFmtId="164" fontId="10" fillId="2" borderId="0" xfId="1" applyNumberFormat="1" applyFont="1" applyFill="1" applyProtection="1">
      <protection locked="0"/>
    </xf>
    <xf numFmtId="164" fontId="9" fillId="2" borderId="3" xfId="1" quotePrefix="1" applyNumberFormat="1" applyFont="1" applyFill="1" applyBorder="1" applyAlignment="1" applyProtection="1">
      <alignment horizontal="left" indent="1"/>
      <protection locked="0"/>
    </xf>
    <xf numFmtId="0" fontId="16" fillId="0" borderId="0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left" indent="1"/>
    </xf>
    <xf numFmtId="164" fontId="16" fillId="0" borderId="0" xfId="1" applyNumberFormat="1" applyFont="1" applyFill="1" applyBorder="1" applyProtection="1"/>
    <xf numFmtId="164" fontId="16" fillId="0" borderId="14" xfId="1" applyNumberFormat="1" applyFont="1" applyFill="1" applyBorder="1" applyProtection="1"/>
    <xf numFmtId="0" fontId="0" fillId="0" borderId="14" xfId="0" applyFill="1" applyBorder="1"/>
    <xf numFmtId="0" fontId="0" fillId="0" borderId="0" xfId="0" applyFill="1"/>
    <xf numFmtId="0" fontId="0" fillId="0" borderId="0" xfId="0" applyFill="1" applyBorder="1"/>
    <xf numFmtId="0" fontId="0" fillId="0" borderId="14" xfId="0" applyBorder="1"/>
    <xf numFmtId="164" fontId="4" fillId="2" borderId="0" xfId="1" quotePrefix="1" applyNumberFormat="1" applyFont="1" applyFill="1" applyBorder="1" applyProtection="1">
      <protection locked="0"/>
    </xf>
    <xf numFmtId="164" fontId="16" fillId="2" borderId="3" xfId="1" applyNumberFormat="1" applyFont="1" applyFill="1" applyBorder="1" applyProtection="1">
      <protection locked="0"/>
    </xf>
    <xf numFmtId="164" fontId="4" fillId="0" borderId="0" xfId="1" applyNumberFormat="1" applyFont="1" applyFill="1" applyProtection="1"/>
    <xf numFmtId="0" fontId="5" fillId="0" borderId="0" xfId="0" applyFont="1" applyFill="1" applyBorder="1" applyAlignment="1" applyProtection="1">
      <alignment horizontal="center"/>
    </xf>
    <xf numFmtId="164" fontId="12" fillId="6" borderId="0" xfId="1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164" fontId="6" fillId="4" borderId="3" xfId="1" applyNumberFormat="1" applyFont="1" applyFill="1" applyBorder="1" applyAlignment="1" applyProtection="1">
      <alignment vertical="center"/>
    </xf>
    <xf numFmtId="164" fontId="5" fillId="0" borderId="3" xfId="1" applyNumberFormat="1" applyFont="1" applyFill="1" applyBorder="1" applyAlignment="1" applyProtection="1">
      <alignment vertical="top"/>
    </xf>
    <xf numFmtId="164" fontId="12" fillId="6" borderId="3" xfId="1" applyNumberFormat="1" applyFont="1" applyFill="1" applyBorder="1" applyAlignment="1" applyProtection="1">
      <alignment vertical="center"/>
    </xf>
    <xf numFmtId="0" fontId="4" fillId="0" borderId="3" xfId="0" applyFont="1" applyFill="1" applyBorder="1" applyProtection="1"/>
    <xf numFmtId="164" fontId="16" fillId="0" borderId="3" xfId="1" applyNumberFormat="1" applyFont="1" applyFill="1" applyBorder="1" applyProtection="1"/>
    <xf numFmtId="164" fontId="6" fillId="0" borderId="3" xfId="1" applyNumberFormat="1" applyFont="1" applyFill="1" applyBorder="1" applyProtection="1"/>
    <xf numFmtId="0" fontId="3" fillId="3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</cellXfs>
  <cellStyles count="6">
    <cellStyle name="Migliaia" xfId="1" builtinId="3"/>
    <cellStyle name="Migliaia 2" xfId="3"/>
    <cellStyle name="Normale" xfId="0" builtinId="0"/>
    <cellStyle name="Normale 2" xfId="4"/>
    <cellStyle name="Percentuale" xfId="2" builtinId="5"/>
    <cellStyle name="Percentuale 2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3"/>
  <sheetViews>
    <sheetView tabSelected="1" zoomScaleNormal="100" workbookViewId="0">
      <selection activeCell="C68" sqref="C68"/>
    </sheetView>
  </sheetViews>
  <sheetFormatPr defaultRowHeight="14.5" x14ac:dyDescent="0.35"/>
  <cols>
    <col min="1" max="1" width="3.81640625" bestFit="1" customWidth="1"/>
    <col min="2" max="2" width="46.7265625" customWidth="1"/>
    <col min="3" max="3" width="4.81640625" customWidth="1"/>
    <col min="4" max="7" width="13.7265625" customWidth="1"/>
  </cols>
  <sheetData>
    <row r="1" spans="1:8" x14ac:dyDescent="0.35">
      <c r="A1" s="1"/>
      <c r="B1" s="2"/>
      <c r="C1" s="1"/>
      <c r="D1" s="2"/>
      <c r="E1" s="2"/>
      <c r="F1" s="2"/>
      <c r="G1" s="2"/>
    </row>
    <row r="2" spans="1:8" x14ac:dyDescent="0.35">
      <c r="A2" s="1"/>
      <c r="B2" s="3" t="s">
        <v>0</v>
      </c>
      <c r="C2" s="1"/>
      <c r="D2" s="2"/>
      <c r="E2" s="2"/>
      <c r="F2" s="2"/>
      <c r="G2" s="2"/>
    </row>
    <row r="3" spans="1:8" x14ac:dyDescent="0.35">
      <c r="A3" s="4"/>
      <c r="B3" s="5"/>
      <c r="C3" s="4"/>
      <c r="D3" s="6"/>
      <c r="E3" s="6"/>
      <c r="F3" s="6"/>
      <c r="G3" s="6"/>
    </row>
    <row r="4" spans="1:8" ht="15" thickBot="1" x14ac:dyDescent="0.4">
      <c r="A4" s="1"/>
      <c r="B4" s="126" t="s">
        <v>1</v>
      </c>
      <c r="C4" s="126"/>
      <c r="D4" s="126"/>
      <c r="E4" s="126"/>
      <c r="F4" s="126"/>
      <c r="G4" s="126"/>
    </row>
    <row r="5" spans="1:8" x14ac:dyDescent="0.35">
      <c r="A5" s="1"/>
      <c r="B5" s="7"/>
      <c r="C5" s="8"/>
      <c r="D5" s="9" t="s">
        <v>2</v>
      </c>
      <c r="E5" s="9" t="s">
        <v>3</v>
      </c>
      <c r="F5" s="9" t="s">
        <v>4</v>
      </c>
      <c r="G5" s="10" t="s">
        <v>5</v>
      </c>
    </row>
    <row r="6" spans="1:8" x14ac:dyDescent="0.35">
      <c r="A6" s="1"/>
      <c r="B6" s="11"/>
      <c r="C6" s="12"/>
      <c r="D6" s="13"/>
      <c r="E6" s="14"/>
      <c r="F6" s="14"/>
      <c r="G6" s="15"/>
    </row>
    <row r="7" spans="1:8" x14ac:dyDescent="0.35">
      <c r="A7" s="1"/>
      <c r="B7" s="11" t="s">
        <v>6</v>
      </c>
      <c r="C7" s="12"/>
      <c r="D7" s="16"/>
      <c r="E7" s="16"/>
      <c r="F7" s="16"/>
      <c r="G7" s="17">
        <f>D7+E7+F7</f>
        <v>0</v>
      </c>
    </row>
    <row r="8" spans="1:8" x14ac:dyDescent="0.35">
      <c r="A8" s="1"/>
      <c r="B8" s="102" t="s">
        <v>47</v>
      </c>
      <c r="C8" s="103"/>
      <c r="D8" s="104"/>
      <c r="E8" s="104"/>
      <c r="F8" s="104"/>
      <c r="G8" s="17"/>
    </row>
    <row r="9" spans="1:8" x14ac:dyDescent="0.35">
      <c r="A9" s="1"/>
      <c r="B9" s="102" t="s">
        <v>48</v>
      </c>
      <c r="C9" s="103"/>
      <c r="D9" s="104"/>
      <c r="E9" s="104"/>
      <c r="F9" s="104"/>
      <c r="G9" s="17"/>
    </row>
    <row r="10" spans="1:8" x14ac:dyDescent="0.35">
      <c r="A10" s="1"/>
      <c r="B10" s="11" t="s">
        <v>49</v>
      </c>
      <c r="C10" s="12"/>
      <c r="D10" s="116">
        <f>D8*D9/100</f>
        <v>0</v>
      </c>
      <c r="E10" s="116">
        <f>E8*E9/100</f>
        <v>0</v>
      </c>
      <c r="F10" s="116">
        <f>F8*F9/100</f>
        <v>0</v>
      </c>
      <c r="G10" s="17">
        <f>D10+E10+F10</f>
        <v>0</v>
      </c>
    </row>
    <row r="11" spans="1:8" x14ac:dyDescent="0.35">
      <c r="A11" s="1"/>
      <c r="B11" s="11" t="s">
        <v>7</v>
      </c>
      <c r="C11" s="12"/>
      <c r="D11" s="18"/>
      <c r="E11" s="16"/>
      <c r="F11" s="16"/>
      <c r="G11" s="17">
        <f>D11+E11+F11</f>
        <v>0</v>
      </c>
    </row>
    <row r="12" spans="1:8" x14ac:dyDescent="0.35">
      <c r="A12" s="1"/>
      <c r="B12" s="19" t="s">
        <v>8</v>
      </c>
      <c r="C12" s="20"/>
      <c r="D12" s="21">
        <f>D7+D10+D11</f>
        <v>0</v>
      </c>
      <c r="E12" s="21">
        <f t="shared" ref="E12:G12" si="0">E7+E10+E11</f>
        <v>0</v>
      </c>
      <c r="F12" s="21">
        <f t="shared" si="0"/>
        <v>0</v>
      </c>
      <c r="G12" s="22">
        <f t="shared" si="0"/>
        <v>0</v>
      </c>
    </row>
    <row r="13" spans="1:8" x14ac:dyDescent="0.35">
      <c r="A13" s="23"/>
      <c r="B13" s="24" t="s">
        <v>9</v>
      </c>
      <c r="C13" s="23"/>
      <c r="D13" s="25" t="e">
        <f>D12/$G12</f>
        <v>#DIV/0!</v>
      </c>
      <c r="E13" s="25" t="e">
        <f>E12/$G12</f>
        <v>#DIV/0!</v>
      </c>
      <c r="F13" s="25" t="e">
        <f>F12/$G12</f>
        <v>#DIV/0!</v>
      </c>
      <c r="G13" s="26" t="e">
        <f>G12/$G12</f>
        <v>#DIV/0!</v>
      </c>
    </row>
    <row r="14" spans="1:8" x14ac:dyDescent="0.35">
      <c r="A14" s="1"/>
      <c r="B14" s="27"/>
      <c r="C14" s="28"/>
      <c r="D14" s="29"/>
      <c r="E14" s="29"/>
      <c r="F14" s="29"/>
      <c r="G14" s="30"/>
    </row>
    <row r="15" spans="1:8" x14ac:dyDescent="0.35">
      <c r="A15" s="1"/>
      <c r="B15" s="19" t="s">
        <v>10</v>
      </c>
      <c r="C15" s="19"/>
      <c r="D15" s="21" t="e">
        <f>D13*$G15</f>
        <v>#DIV/0!</v>
      </c>
      <c r="E15" s="21" t="e">
        <f>$G15*E13</f>
        <v>#DIV/0!</v>
      </c>
      <c r="F15" s="21" t="e">
        <f>$G15*F13</f>
        <v>#DIV/0!</v>
      </c>
      <c r="G15" s="105"/>
    </row>
    <row r="16" spans="1:8" s="111" customFormat="1" x14ac:dyDescent="0.35">
      <c r="A16" s="4"/>
      <c r="B16" s="106" t="s">
        <v>50</v>
      </c>
      <c r="C16" s="107"/>
      <c r="D16" s="108">
        <f>(D10-D8)*-1</f>
        <v>0</v>
      </c>
      <c r="E16" s="108">
        <f t="shared" ref="E16:F16" si="1">(E10-E8)*-1</f>
        <v>0</v>
      </c>
      <c r="F16" s="108">
        <f t="shared" si="1"/>
        <v>0</v>
      </c>
      <c r="G16" s="109">
        <f>SUM(D16:F16)</f>
        <v>0</v>
      </c>
      <c r="H16" s="110"/>
    </row>
    <row r="17" spans="1:8" s="111" customFormat="1" x14ac:dyDescent="0.35">
      <c r="A17" s="4"/>
      <c r="B17" s="106" t="s">
        <v>51</v>
      </c>
      <c r="C17" s="107"/>
      <c r="D17" s="108" t="e">
        <f>D13*$G$17</f>
        <v>#DIV/0!</v>
      </c>
      <c r="E17" s="108" t="e">
        <f t="shared" ref="E17:F17" si="2">E13*$G$17</f>
        <v>#DIV/0!</v>
      </c>
      <c r="F17" s="108" t="e">
        <f t="shared" si="2"/>
        <v>#DIV/0!</v>
      </c>
      <c r="G17" s="115"/>
      <c r="H17" s="112"/>
    </row>
    <row r="18" spans="1:8" x14ac:dyDescent="0.35">
      <c r="A18" s="1"/>
      <c r="B18" s="31"/>
      <c r="C18" s="32"/>
      <c r="D18" s="29"/>
      <c r="E18" s="29"/>
      <c r="F18" s="29"/>
      <c r="G18" s="30"/>
    </row>
    <row r="19" spans="1:8" x14ac:dyDescent="0.35">
      <c r="A19" s="1"/>
      <c r="B19" s="19" t="s">
        <v>11</v>
      </c>
      <c r="C19" s="20"/>
      <c r="D19" s="21" t="e">
        <f>FLOOR(D12+D15+D16+D17,1000)</f>
        <v>#DIV/0!</v>
      </c>
      <c r="E19" s="21" t="e">
        <f t="shared" ref="E19:G19" si="3">FLOOR(E12+E15+E16+E17,1000)</f>
        <v>#DIV/0!</v>
      </c>
      <c r="F19" s="81" t="e">
        <f t="shared" si="3"/>
        <v>#DIV/0!</v>
      </c>
      <c r="G19" s="21">
        <f t="shared" si="3"/>
        <v>0</v>
      </c>
      <c r="H19" s="113"/>
    </row>
    <row r="20" spans="1:8" x14ac:dyDescent="0.35">
      <c r="A20" s="1"/>
      <c r="B20" s="11"/>
      <c r="C20" s="12"/>
      <c r="D20" s="13"/>
      <c r="E20" s="14"/>
      <c r="F20" s="14"/>
      <c r="G20" s="15"/>
    </row>
    <row r="21" spans="1:8" x14ac:dyDescent="0.35">
      <c r="A21" s="1"/>
      <c r="B21" s="33" t="s">
        <v>12</v>
      </c>
      <c r="C21" s="32"/>
      <c r="D21" s="18"/>
      <c r="E21" s="16"/>
      <c r="F21" s="16"/>
      <c r="G21" s="34">
        <f>D21+E21+F21</f>
        <v>0</v>
      </c>
    </row>
    <row r="22" spans="1:8" x14ac:dyDescent="0.35">
      <c r="A22" s="1"/>
      <c r="B22" s="33" t="s">
        <v>13</v>
      </c>
      <c r="C22" s="32"/>
      <c r="D22" s="18"/>
      <c r="E22" s="16"/>
      <c r="F22" s="16"/>
      <c r="G22" s="34">
        <f>D22+E22+F22</f>
        <v>0</v>
      </c>
    </row>
    <row r="23" spans="1:8" x14ac:dyDescent="0.35">
      <c r="A23" s="1"/>
      <c r="B23" s="31" t="s">
        <v>14</v>
      </c>
      <c r="C23" s="12"/>
      <c r="D23" s="18"/>
      <c r="E23" s="16"/>
      <c r="F23" s="16"/>
      <c r="G23" s="34">
        <f>D23+E23+F23</f>
        <v>0</v>
      </c>
    </row>
    <row r="24" spans="1:8" x14ac:dyDescent="0.35">
      <c r="A24" s="1"/>
      <c r="B24" s="19" t="s">
        <v>15</v>
      </c>
      <c r="C24" s="20"/>
      <c r="D24" s="21">
        <f>D22+D21+D23</f>
        <v>0</v>
      </c>
      <c r="E24" s="21">
        <f>E22+E21+E23</f>
        <v>0</v>
      </c>
      <c r="F24" s="21">
        <f>F22+F21+F23</f>
        <v>0</v>
      </c>
      <c r="G24" s="22">
        <f>G22+G21+G23</f>
        <v>0</v>
      </c>
    </row>
    <row r="25" spans="1:8" x14ac:dyDescent="0.35">
      <c r="A25" s="1"/>
      <c r="B25" s="35"/>
      <c r="C25" s="12"/>
      <c r="D25" s="29"/>
      <c r="E25" s="36"/>
      <c r="F25" s="36"/>
      <c r="G25" s="37"/>
    </row>
    <row r="26" spans="1:8" x14ac:dyDescent="0.35">
      <c r="A26" s="1"/>
      <c r="B26" s="33" t="s">
        <v>16</v>
      </c>
      <c r="C26" s="32"/>
      <c r="D26" s="114"/>
      <c r="E26" s="16"/>
      <c r="F26" s="16"/>
      <c r="G26" s="34">
        <f>D26+E26+F26</f>
        <v>0</v>
      </c>
    </row>
    <row r="27" spans="1:8" x14ac:dyDescent="0.35">
      <c r="A27" s="1"/>
      <c r="B27" s="33" t="s">
        <v>17</v>
      </c>
      <c r="C27" s="32"/>
      <c r="D27" s="18"/>
      <c r="E27" s="16"/>
      <c r="F27" s="16"/>
      <c r="G27" s="34">
        <f>D27+E27+F27</f>
        <v>0</v>
      </c>
    </row>
    <row r="28" spans="1:8" x14ac:dyDescent="0.35">
      <c r="A28" s="1"/>
      <c r="B28" s="33" t="s">
        <v>18</v>
      </c>
      <c r="C28" s="32"/>
      <c r="D28" s="38" t="e">
        <f>$G$28*D13</f>
        <v>#DIV/0!</v>
      </c>
      <c r="E28" s="38" t="e">
        <f>$G$28*E13</f>
        <v>#DIV/0!</v>
      </c>
      <c r="F28" s="38" t="e">
        <f>$G$28*F13</f>
        <v>#DIV/0!</v>
      </c>
      <c r="G28" s="39"/>
    </row>
    <row r="29" spans="1:8" x14ac:dyDescent="0.35">
      <c r="A29" s="1"/>
      <c r="B29" s="31" t="s">
        <v>19</v>
      </c>
      <c r="C29" s="12"/>
      <c r="D29" s="114"/>
      <c r="E29" s="16"/>
      <c r="F29" s="16"/>
      <c r="G29" s="34">
        <f>D29+E29+F29</f>
        <v>0</v>
      </c>
    </row>
    <row r="30" spans="1:8" x14ac:dyDescent="0.35">
      <c r="A30" s="1"/>
      <c r="B30" s="19" t="s">
        <v>20</v>
      </c>
      <c r="C30" s="20"/>
      <c r="D30" s="21" t="e">
        <f>SUM(D26:D29)</f>
        <v>#DIV/0!</v>
      </c>
      <c r="E30" s="21" t="e">
        <f t="shared" ref="E30:G30" si="4">SUM(E26:E29)</f>
        <v>#DIV/0!</v>
      </c>
      <c r="F30" s="21" t="e">
        <f t="shared" si="4"/>
        <v>#DIV/0!</v>
      </c>
      <c r="G30" s="22">
        <f t="shared" si="4"/>
        <v>0</v>
      </c>
    </row>
    <row r="31" spans="1:8" x14ac:dyDescent="0.35">
      <c r="A31" s="1"/>
      <c r="B31" s="40"/>
      <c r="C31" s="12"/>
      <c r="D31" s="29"/>
      <c r="E31" s="36"/>
      <c r="F31" s="36"/>
      <c r="G31" s="37"/>
    </row>
    <row r="32" spans="1:8" x14ac:dyDescent="0.35">
      <c r="A32" s="41"/>
      <c r="B32" s="42" t="s">
        <v>21</v>
      </c>
      <c r="C32" s="43"/>
      <c r="D32" s="21" t="e">
        <f>FLOOR(D24+D30,100)</f>
        <v>#DIV/0!</v>
      </c>
      <c r="E32" s="21" t="e">
        <f t="shared" ref="E32:G32" si="5">FLOOR(E24+E30,100)</f>
        <v>#DIV/0!</v>
      </c>
      <c r="F32" s="21" t="e">
        <f t="shared" si="5"/>
        <v>#DIV/0!</v>
      </c>
      <c r="G32" s="22">
        <f t="shared" si="5"/>
        <v>0</v>
      </c>
      <c r="H32" s="113"/>
    </row>
    <row r="33" spans="1:7" x14ac:dyDescent="0.35">
      <c r="A33" s="23"/>
      <c r="B33" s="44" t="s">
        <v>9</v>
      </c>
      <c r="C33" s="23"/>
      <c r="D33" s="45" t="e">
        <f>IF(D32&lt;=0,0,IF(D32&gt;G32,1,D32/G32))</f>
        <v>#DIV/0!</v>
      </c>
      <c r="E33" s="45" t="e">
        <f>IF(E32&lt;=0,0,IF(E32&gt;G32,1,E32/G32))</f>
        <v>#DIV/0!</v>
      </c>
      <c r="F33" s="45" t="e">
        <f>IF(F32&lt;=0,0,IF(F32&gt;G32,1,F32/G32))</f>
        <v>#DIV/0!</v>
      </c>
      <c r="G33" s="46" t="e">
        <f>G32/$G32</f>
        <v>#DIV/0!</v>
      </c>
    </row>
    <row r="34" spans="1:7" x14ac:dyDescent="0.35">
      <c r="A34" s="1"/>
      <c r="B34" s="40"/>
      <c r="C34" s="12"/>
      <c r="D34" s="29"/>
      <c r="E34" s="36"/>
      <c r="F34" s="36"/>
      <c r="G34" s="37"/>
    </row>
    <row r="35" spans="1:7" x14ac:dyDescent="0.35">
      <c r="A35" s="47"/>
      <c r="B35" s="11" t="s">
        <v>22</v>
      </c>
      <c r="C35" s="12"/>
      <c r="D35" s="38" t="e">
        <f>G35*D33</f>
        <v>#DIV/0!</v>
      </c>
      <c r="E35" s="38" t="e">
        <f>G35*E33</f>
        <v>#DIV/0!</v>
      </c>
      <c r="F35" s="38" t="e">
        <f>G35*F33</f>
        <v>#DIV/0!</v>
      </c>
      <c r="G35" s="48"/>
    </row>
    <row r="36" spans="1:7" ht="15" thickBot="1" x14ac:dyDescent="0.4">
      <c r="A36" s="41" t="s">
        <v>23</v>
      </c>
      <c r="B36" s="19" t="s">
        <v>24</v>
      </c>
      <c r="C36" s="20"/>
      <c r="D36" s="21" t="e">
        <f>D32+D35</f>
        <v>#DIV/0!</v>
      </c>
      <c r="E36" s="21" t="e">
        <f t="shared" ref="E36:G36" si="6">E32+E35</f>
        <v>#DIV/0!</v>
      </c>
      <c r="F36" s="21" t="e">
        <f t="shared" si="6"/>
        <v>#DIV/0!</v>
      </c>
      <c r="G36" s="49">
        <f t="shared" si="6"/>
        <v>0</v>
      </c>
    </row>
    <row r="37" spans="1:7" x14ac:dyDescent="0.35">
      <c r="A37" s="1"/>
      <c r="B37" s="27"/>
      <c r="C37" s="28"/>
      <c r="D37" s="50"/>
      <c r="E37" s="50"/>
      <c r="F37" s="50"/>
      <c r="G37" s="50"/>
    </row>
    <row r="38" spans="1:7" x14ac:dyDescent="0.35">
      <c r="A38" s="4"/>
      <c r="B38" s="35"/>
      <c r="C38" s="32"/>
      <c r="D38" s="50"/>
      <c r="E38" s="51"/>
      <c r="F38" s="50"/>
      <c r="G38" s="50"/>
    </row>
    <row r="39" spans="1:7" ht="15" thickBot="1" x14ac:dyDescent="0.4">
      <c r="A39" s="52"/>
      <c r="B39" s="126" t="s">
        <v>25</v>
      </c>
      <c r="C39" s="126"/>
      <c r="D39" s="126"/>
      <c r="E39" s="126"/>
      <c r="F39" s="126"/>
      <c r="G39" s="126"/>
    </row>
    <row r="40" spans="1:7" x14ac:dyDescent="0.35">
      <c r="A40" s="4"/>
      <c r="B40" s="53"/>
      <c r="C40" s="53"/>
      <c r="D40" s="9" t="s">
        <v>2</v>
      </c>
      <c r="E40" s="9" t="s">
        <v>3</v>
      </c>
      <c r="F40" s="9" t="s">
        <v>4</v>
      </c>
      <c r="G40" s="10" t="s">
        <v>5</v>
      </c>
    </row>
    <row r="41" spans="1:7" x14ac:dyDescent="0.35">
      <c r="A41" s="4"/>
      <c r="B41" s="54"/>
      <c r="C41" s="54"/>
      <c r="D41" s="54"/>
      <c r="E41" s="54"/>
      <c r="F41" s="117"/>
      <c r="G41" s="15"/>
    </row>
    <row r="42" spans="1:7" x14ac:dyDescent="0.35">
      <c r="A42" s="1"/>
      <c r="B42" s="55" t="s">
        <v>26</v>
      </c>
      <c r="C42" s="56"/>
      <c r="D42" s="57" t="e">
        <f>IF((D21+D22+D28+D27+D26)&lt;0,0,D21+D22+D28+D27+D26)</f>
        <v>#DIV/0!</v>
      </c>
      <c r="E42" s="57" t="e">
        <f t="shared" ref="E42:G42" si="7">IF((E21+E22+E28+E27+E26)&lt;0,0,E21+E22+E28+E27+E26)</f>
        <v>#DIV/0!</v>
      </c>
      <c r="F42" s="57" t="e">
        <f t="shared" si="7"/>
        <v>#DIV/0!</v>
      </c>
      <c r="G42" s="60">
        <f t="shared" si="7"/>
        <v>0</v>
      </c>
    </row>
    <row r="43" spans="1:7" x14ac:dyDescent="0.35">
      <c r="A43" s="61" t="s">
        <v>28</v>
      </c>
      <c r="B43" s="58" t="s">
        <v>27</v>
      </c>
      <c r="C43" s="59">
        <v>0.01</v>
      </c>
      <c r="D43" s="57" t="e">
        <f>$C43*D19</f>
        <v>#DIV/0!</v>
      </c>
      <c r="E43" s="57" t="e">
        <f>$C43*E19</f>
        <v>#DIV/0!</v>
      </c>
      <c r="F43" s="57" t="e">
        <f>$C43*F19</f>
        <v>#DIV/0!</v>
      </c>
      <c r="G43" s="60">
        <f>$C43*G19</f>
        <v>0</v>
      </c>
    </row>
    <row r="44" spans="1:7" x14ac:dyDescent="0.35">
      <c r="A44" s="61" t="s">
        <v>30</v>
      </c>
      <c r="B44" s="62" t="s">
        <v>29</v>
      </c>
      <c r="C44" s="63"/>
      <c r="D44" s="64" t="e">
        <f>IF(D43&gt;D42,D43-D42,0)</f>
        <v>#DIV/0!</v>
      </c>
      <c r="E44" s="64" t="e">
        <f>IF(E43&gt;E42,E43-E42,0)</f>
        <v>#DIV/0!</v>
      </c>
      <c r="F44" s="64" t="e">
        <f>IF(F43&gt;F42,F43-F42,0)</f>
        <v>#DIV/0!</v>
      </c>
      <c r="G44" s="120">
        <f>IF(G43&gt;G42,G43-G42,0)</f>
        <v>0</v>
      </c>
    </row>
    <row r="45" spans="1:7" x14ac:dyDescent="0.35">
      <c r="A45" s="4"/>
      <c r="B45" s="65"/>
      <c r="C45" s="56"/>
      <c r="D45" s="38"/>
      <c r="E45" s="38"/>
      <c r="F45" s="38"/>
      <c r="G45" s="17"/>
    </row>
    <row r="46" spans="1:7" x14ac:dyDescent="0.35">
      <c r="A46" s="61"/>
      <c r="B46" s="66" t="s">
        <v>53</v>
      </c>
      <c r="C46" s="67"/>
      <c r="D46" s="68" t="e">
        <f>IF((D24+D30+D35+D44)&lt;D43,D43,(D24+D30+D35+D44))</f>
        <v>#DIV/0!</v>
      </c>
      <c r="E46" s="68" t="e">
        <f t="shared" ref="E46:G46" si="8">IF((E24+E30+E35+E44)&lt;E43,E43,(E24+E30+E35+E44))</f>
        <v>#DIV/0!</v>
      </c>
      <c r="F46" s="68" t="e">
        <f t="shared" si="8"/>
        <v>#DIV/0!</v>
      </c>
      <c r="G46" s="121">
        <f t="shared" si="8"/>
        <v>0</v>
      </c>
    </row>
    <row r="47" spans="1:7" x14ac:dyDescent="0.35">
      <c r="A47" s="69" t="s">
        <v>39</v>
      </c>
      <c r="B47" s="69" t="s">
        <v>31</v>
      </c>
      <c r="C47" s="70">
        <v>0.6</v>
      </c>
      <c r="D47" s="71" t="e">
        <f>IF(D46*$C47&lt;0,0,D46*$C47)</f>
        <v>#DIV/0!</v>
      </c>
      <c r="E47" s="71" t="e">
        <f>IF(E46*$C47&lt;0,0,E46*$C47)</f>
        <v>#DIV/0!</v>
      </c>
      <c r="F47" s="118" t="e">
        <f>IF(F46*$C47&lt;0,0,F46*$C47)</f>
        <v>#DIV/0!</v>
      </c>
      <c r="G47" s="122">
        <f>IF(G46*$C47&lt;0,0,G46*$C47)</f>
        <v>0</v>
      </c>
    </row>
    <row r="48" spans="1:7" x14ac:dyDescent="0.35">
      <c r="A48" s="4"/>
      <c r="B48" s="65"/>
      <c r="C48" s="56"/>
      <c r="D48" s="57"/>
      <c r="E48" s="72"/>
      <c r="F48" s="57"/>
      <c r="G48" s="60"/>
    </row>
    <row r="49" spans="1:7" ht="15" x14ac:dyDescent="0.35">
      <c r="A49" s="1"/>
      <c r="B49" s="73" t="s">
        <v>32</v>
      </c>
      <c r="C49" s="12"/>
      <c r="D49" s="74"/>
      <c r="E49" s="75"/>
      <c r="F49" s="74"/>
      <c r="G49" s="123"/>
    </row>
    <row r="50" spans="1:7" x14ac:dyDescent="0.35">
      <c r="A50" s="1"/>
      <c r="B50" s="11" t="s">
        <v>33</v>
      </c>
      <c r="C50" s="12"/>
      <c r="D50" s="18"/>
      <c r="E50" s="16"/>
      <c r="F50" s="38"/>
      <c r="G50" s="34">
        <f>SUM(D50:E50)</f>
        <v>0</v>
      </c>
    </row>
    <row r="51" spans="1:7" x14ac:dyDescent="0.35">
      <c r="A51" s="1"/>
      <c r="B51" s="11" t="s">
        <v>34</v>
      </c>
      <c r="C51" s="12"/>
      <c r="D51" s="18"/>
      <c r="E51" s="16"/>
      <c r="F51" s="38"/>
      <c r="G51" s="34">
        <f>SUM(D51:E51)</f>
        <v>0</v>
      </c>
    </row>
    <row r="52" spans="1:7" x14ac:dyDescent="0.35">
      <c r="A52" s="1"/>
      <c r="B52" s="11"/>
      <c r="C52" s="12"/>
      <c r="D52" s="74"/>
      <c r="E52" s="75"/>
      <c r="F52" s="74"/>
      <c r="G52" s="34"/>
    </row>
    <row r="53" spans="1:7" ht="15" x14ac:dyDescent="0.35">
      <c r="A53" s="1"/>
      <c r="B53" s="73" t="s">
        <v>35</v>
      </c>
      <c r="C53" s="76"/>
      <c r="D53" s="74"/>
      <c r="E53" s="77"/>
      <c r="F53" s="87"/>
      <c r="G53" s="123"/>
    </row>
    <row r="54" spans="1:7" x14ac:dyDescent="0.35">
      <c r="A54" s="1"/>
      <c r="B54" s="11" t="s">
        <v>36</v>
      </c>
      <c r="C54" s="76"/>
      <c r="D54" s="74"/>
      <c r="E54" s="77"/>
      <c r="F54" s="18"/>
      <c r="G54" s="34">
        <f>F54</f>
        <v>0</v>
      </c>
    </row>
    <row r="55" spans="1:7" x14ac:dyDescent="0.35">
      <c r="A55" s="1"/>
      <c r="B55" s="11" t="s">
        <v>37</v>
      </c>
      <c r="C55" s="76"/>
      <c r="D55" s="74"/>
      <c r="E55" s="77"/>
      <c r="F55" s="18"/>
      <c r="G55" s="34">
        <f>F55</f>
        <v>0</v>
      </c>
    </row>
    <row r="56" spans="1:7" x14ac:dyDescent="0.35">
      <c r="A56" s="1"/>
      <c r="B56" s="58"/>
      <c r="C56" s="12"/>
      <c r="D56" s="74"/>
      <c r="E56" s="75"/>
      <c r="F56" s="74"/>
      <c r="G56" s="17"/>
    </row>
    <row r="57" spans="1:7" ht="15" x14ac:dyDescent="0.35">
      <c r="A57" s="4"/>
      <c r="B57" s="78" t="s">
        <v>38</v>
      </c>
      <c r="C57" s="76"/>
      <c r="D57" s="79"/>
      <c r="E57" s="80"/>
      <c r="F57" s="119"/>
      <c r="G57" s="124">
        <f>D57</f>
        <v>0</v>
      </c>
    </row>
    <row r="58" spans="1:7" x14ac:dyDescent="0.35">
      <c r="A58" s="1"/>
      <c r="B58" s="58"/>
      <c r="C58" s="12"/>
      <c r="D58" s="74"/>
      <c r="E58" s="75"/>
      <c r="F58" s="74"/>
      <c r="G58" s="17"/>
    </row>
    <row r="59" spans="1:7" x14ac:dyDescent="0.35">
      <c r="A59" s="41" t="s">
        <v>54</v>
      </c>
      <c r="B59" s="42" t="s">
        <v>40</v>
      </c>
      <c r="C59" s="43"/>
      <c r="D59" s="21">
        <f>SUM(D49:D57)</f>
        <v>0</v>
      </c>
      <c r="E59" s="21">
        <f>SUM(E50:E57)</f>
        <v>0</v>
      </c>
      <c r="F59" s="21">
        <f>SUM(F50:F57)</f>
        <v>0</v>
      </c>
      <c r="G59" s="22">
        <f>SUM(G50:G57)</f>
        <v>0</v>
      </c>
    </row>
    <row r="60" spans="1:7" x14ac:dyDescent="0.35">
      <c r="A60" s="4"/>
      <c r="B60" s="78"/>
      <c r="C60" s="82"/>
      <c r="D60" s="80"/>
      <c r="E60" s="80"/>
      <c r="F60" s="80"/>
      <c r="G60" s="125"/>
    </row>
    <row r="61" spans="1:7" ht="15" thickBot="1" x14ac:dyDescent="0.4">
      <c r="A61" s="1"/>
      <c r="B61" s="42" t="s">
        <v>41</v>
      </c>
      <c r="C61" s="43"/>
      <c r="D61" s="21" t="e">
        <f>D59-D47</f>
        <v>#DIV/0!</v>
      </c>
      <c r="E61" s="21" t="e">
        <f>E59-E47</f>
        <v>#DIV/0!</v>
      </c>
      <c r="F61" s="21" t="e">
        <f>F59-F47</f>
        <v>#DIV/0!</v>
      </c>
      <c r="G61" s="49">
        <f>G59-G47</f>
        <v>0</v>
      </c>
    </row>
    <row r="62" spans="1:7" x14ac:dyDescent="0.35">
      <c r="A62" s="1"/>
      <c r="B62" s="40"/>
      <c r="C62" s="14"/>
      <c r="D62" s="83"/>
      <c r="E62" s="83"/>
      <c r="F62" s="83"/>
      <c r="G62" s="84"/>
    </row>
    <row r="63" spans="1:7" ht="15" x14ac:dyDescent="0.35">
      <c r="A63" s="1"/>
      <c r="B63" s="40" t="s">
        <v>55</v>
      </c>
      <c r="C63" s="14"/>
      <c r="D63" s="85" t="e">
        <f>IF(D59&gt;D47,"SI","NO")</f>
        <v>#DIV/0!</v>
      </c>
      <c r="E63" s="86"/>
      <c r="F63" s="86"/>
      <c r="G63" s="86" t="str">
        <f>IF(G59&gt;G47,"SI","NO")</f>
        <v>NO</v>
      </c>
    </row>
    <row r="64" spans="1:7" x14ac:dyDescent="0.35">
      <c r="A64" s="1"/>
      <c r="B64" s="11"/>
      <c r="C64" s="12"/>
      <c r="D64" s="87"/>
      <c r="E64" s="77"/>
      <c r="F64" s="77"/>
      <c r="G64" s="77"/>
    </row>
    <row r="65" spans="1:7" ht="15" x14ac:dyDescent="0.35">
      <c r="A65" s="1"/>
      <c r="B65" s="88" t="s">
        <v>42</v>
      </c>
      <c r="C65" s="89"/>
      <c r="D65" s="90" t="e">
        <f>IF(AND(D59&gt;D47,G59&gt;G47),MIN(D59-D47,G59-G47),0)</f>
        <v>#DIV/0!</v>
      </c>
      <c r="E65" s="74"/>
      <c r="F65" s="74"/>
      <c r="G65" s="74"/>
    </row>
    <row r="66" spans="1:7" x14ac:dyDescent="0.35">
      <c r="A66" s="1"/>
      <c r="B66" s="91" t="s">
        <v>43</v>
      </c>
      <c r="C66" s="28"/>
      <c r="D66" s="92"/>
      <c r="E66" s="93"/>
      <c r="F66" s="93"/>
      <c r="G66" s="93"/>
    </row>
    <row r="67" spans="1:7" x14ac:dyDescent="0.35">
      <c r="A67" s="1"/>
      <c r="B67" s="94" t="s">
        <v>52</v>
      </c>
      <c r="C67" s="28"/>
      <c r="D67" s="95" t="e">
        <f>D$65/((1+C68)*100)*100</f>
        <v>#DIV/0!</v>
      </c>
      <c r="E67" s="74"/>
      <c r="F67" s="74"/>
      <c r="G67" s="74"/>
    </row>
    <row r="68" spans="1:7" x14ac:dyDescent="0.35">
      <c r="A68" s="1"/>
      <c r="B68" s="94" t="s">
        <v>44</v>
      </c>
      <c r="C68" s="96"/>
      <c r="D68" s="95" t="e">
        <f>C68*D67</f>
        <v>#DIV/0!</v>
      </c>
      <c r="E68" s="74"/>
      <c r="F68" s="74"/>
      <c r="G68" s="74"/>
    </row>
    <row r="69" spans="1:7" x14ac:dyDescent="0.35">
      <c r="A69" s="1"/>
      <c r="B69" s="91"/>
      <c r="C69" s="28"/>
      <c r="D69" s="97"/>
      <c r="E69" s="87"/>
      <c r="F69" s="87"/>
      <c r="G69" s="87"/>
    </row>
    <row r="70" spans="1:7" x14ac:dyDescent="0.35">
      <c r="A70" s="1"/>
      <c r="B70" s="98" t="s">
        <v>45</v>
      </c>
      <c r="C70" s="99"/>
      <c r="D70" s="100" t="e">
        <f>D65/D51</f>
        <v>#DIV/0!</v>
      </c>
      <c r="E70" s="101"/>
      <c r="F70" s="101"/>
      <c r="G70" s="101"/>
    </row>
    <row r="71" spans="1:7" x14ac:dyDescent="0.35">
      <c r="A71" s="1"/>
      <c r="B71" s="11"/>
      <c r="C71" s="12"/>
      <c r="D71" s="77"/>
      <c r="E71" s="77"/>
      <c r="F71" s="77"/>
      <c r="G71" s="77"/>
    </row>
    <row r="72" spans="1:7" x14ac:dyDescent="0.35">
      <c r="A72" s="1"/>
      <c r="B72" s="11"/>
      <c r="C72" s="12"/>
      <c r="D72" s="77"/>
      <c r="E72" s="77"/>
      <c r="F72" s="77"/>
      <c r="G72" s="77"/>
    </row>
    <row r="73" spans="1:7" ht="99" customHeight="1" x14ac:dyDescent="0.35">
      <c r="A73" s="1"/>
      <c r="B73" s="127" t="s">
        <v>46</v>
      </c>
      <c r="C73" s="128"/>
      <c r="D73" s="128"/>
      <c r="E73" s="128"/>
      <c r="F73" s="128"/>
      <c r="G73" s="128"/>
    </row>
  </sheetData>
  <sheetProtection algorithmName="SHA-512" hashValue="QMx0IFsV05+LEfnclqOt9YT/QcoR70KE0kkxID5iXtSsji0gA+gjXPVdvCTsHAmDEL9ukhym304SdfoVncesaA==" saltValue="TxuGbitBFnhPy1YbAspA7w==" spinCount="100000" sheet="1" formatCells="0" formatColumns="0" formatRows="0" insertColumns="0" insertRows="0" insertHyperlinks="0" deleteColumns="0" deleteRows="0" selectLockedCells="1" sort="0" autoFilter="0" pivotTables="0"/>
  <mergeCells count="3">
    <mergeCell ref="B4:G4"/>
    <mergeCell ref="B39:G39"/>
    <mergeCell ref="B73:G73"/>
  </mergeCells>
  <conditionalFormatting sqref="G63">
    <cfRule type="cellIs" dxfId="2" priority="4" operator="equal">
      <formula>"SI"</formula>
    </cfRule>
  </conditionalFormatting>
  <conditionalFormatting sqref="D63:G63">
    <cfRule type="cellIs" dxfId="1" priority="2" operator="equal">
      <formula>"SI"</formula>
    </cfRule>
    <cfRule type="cellIs" dxfId="0" priority="3" operator="equal">
      <formula>"NO"</formula>
    </cfRule>
  </conditionalFormatting>
  <conditionalFormatting sqref="D7:D9">
    <cfRule type="cellIs" priority="1" operator="greaterThanOrEqual">
      <formula>0</formula>
    </cfRule>
  </conditionalFormatting>
  <pageMargins left="0.7" right="0.7" top="0.75" bottom="0.75" header="0.3" footer="0.3"/>
  <pageSetup paperSize="9" scale="70" orientation="portrait" r:id="rId1"/>
  <rowBreaks count="1" manualBreakCount="1">
    <brk id="7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Modello_freno alla sostanza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 Ramona / t136861</dc:creator>
  <cp:lastModifiedBy>Marchi Ramona / t136861</cp:lastModifiedBy>
  <dcterms:created xsi:type="dcterms:W3CDTF">2018-06-18T09:22:58Z</dcterms:created>
  <dcterms:modified xsi:type="dcterms:W3CDTF">2023-08-29T13:24:52Z</dcterms:modified>
</cp:coreProperties>
</file>