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F:\_SM\_UMLS\Monitoraggi - dati - rapporti\001 INCHIESTE - MONITORAGGI\Indagine valichi\Indagine valichi 2024\Strada\Risposte\"/>
    </mc:Choice>
  </mc:AlternateContent>
  <bookViews>
    <workbookView xWindow="0" yWindow="0" windowWidth="28800" windowHeight="11475" tabRatio="906"/>
  </bookViews>
  <sheets>
    <sheet name="Elenco indicatori" sheetId="28" r:id="rId1"/>
    <sheet name="1_Immatricolazione" sheetId="4" r:id="rId2"/>
    <sheet name="2_Immatricolazione_pendolari" sheetId="44" r:id="rId3"/>
    <sheet name="3_Destinazione" sheetId="6" r:id="rId4"/>
    <sheet name="4_Destinazione_pendolari" sheetId="7" r:id="rId5"/>
    <sheet name="5_Origini" sheetId="8" r:id="rId6"/>
    <sheet name="6_Origini_pendolari" sheetId="9" r:id="rId7"/>
    <sheet name="7_Scopo" sheetId="10" r:id="rId8"/>
    <sheet name="8_Scopo con immatricolazione" sheetId="30" r:id="rId9"/>
    <sheet name="9_Orario flessibile" sheetId="11" r:id="rId10"/>
    <sheet name="10_Lavoro a turni" sheetId="12" r:id="rId11"/>
    <sheet name="11_Regolarità spostamenti" sheetId="13" r:id="rId12"/>
    <sheet name="12_Posteggio a destinazione" sheetId="14" r:id="rId13"/>
    <sheet name="13_Quota posteggi a pagamento" sheetId="47" r:id="rId14"/>
    <sheet name="14_Posteggio in azienda" sheetId="15" r:id="rId15"/>
    <sheet name="15_Motivo spostamento in auto" sheetId="17" r:id="rId16"/>
    <sheet name="16_Motivo auto_provincia" sheetId="48" r:id="rId17"/>
    <sheet name="17_Occupazione" sheetId="18" r:id="rId18"/>
    <sheet name="18_Occupazione_pendolari" sheetId="31" r:id="rId19"/>
    <sheet name="19_Grado di occupazione" sheetId="32" r:id="rId20"/>
    <sheet name="20_Occupazione e scopo" sheetId="53" r:id="rId21"/>
    <sheet name="21_Grado di occupazione_pend" sheetId="43" r:id="rId22"/>
    <sheet name="22_Grado di occupazione_dest" sheetId="45" r:id="rId23"/>
    <sheet name="23_Regio entrata e destinazione" sheetId="20" r:id="rId24"/>
    <sheet name="24_Auto e acquisti" sheetId="21" r:id="rId25"/>
    <sheet name="25_OD" sheetId="42" r:id="rId26"/>
    <sheet name="26_OD_Acquisti" sheetId="22" r:id="rId27"/>
    <sheet name="27_OD_Lavoro" sheetId="54" r:id="rId28"/>
    <sheet name="28_OD_Scuola" sheetId="56" r:id="rId29"/>
    <sheet name="29_OD_No alternative" sheetId="55" r:id="rId30"/>
    <sheet name="30_TL_Occupazione" sheetId="50" r:id="rId31"/>
  </sheets>
  <definedNames>
    <definedName name="_xlnm._FilterDatabase" localSheetId="1" hidden="1">'1_Immatricolazione'!$A$9:$E$109</definedName>
    <definedName name="_xlnm._FilterDatabase" localSheetId="12" hidden="1">'12_Posteggio a destinazione'!$B$8:$F$644</definedName>
    <definedName name="_xlnm._FilterDatabase" localSheetId="13" hidden="1">'13_Quota posteggi a pagamento'!$B$9:$G$645</definedName>
    <definedName name="_xlnm._FilterDatabase" localSheetId="16" hidden="1">'16_Motivo auto_provincia'!$A$9:$AF$68</definedName>
    <definedName name="_xlnm._FilterDatabase" localSheetId="2" hidden="1">'2_Immatricolazione_pendolari'!$A$9:$E$118</definedName>
    <definedName name="_xlnm._FilterDatabase" localSheetId="6" hidden="1">'6_Origini_pendolari'!$A$20:$H$1381</definedName>
    <definedName name="_xlnm._FilterDatabase" localSheetId="0" hidden="1">'Elenco indicatori'!$A$5:$B$35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0" l="1"/>
  <c r="I6" i="10"/>
  <c r="K6" i="10"/>
  <c r="M6" i="10"/>
  <c r="E6" i="10"/>
  <c r="M7" i="10"/>
  <c r="G7" i="10"/>
  <c r="I7" i="10"/>
  <c r="K7" i="10"/>
  <c r="E7" i="10"/>
  <c r="G11" i="9" l="1"/>
  <c r="G12" i="9"/>
  <c r="G13" i="9"/>
  <c r="G14" i="9"/>
  <c r="G15" i="9"/>
  <c r="G16" i="9"/>
  <c r="G17" i="9"/>
  <c r="G18" i="9"/>
  <c r="G19" i="9"/>
  <c r="G20" i="9"/>
  <c r="G10" i="9"/>
  <c r="F20" i="9"/>
  <c r="F19" i="9"/>
  <c r="F18" i="9"/>
  <c r="F17" i="9"/>
  <c r="F15" i="9"/>
  <c r="F16" i="9" s="1"/>
  <c r="F12" i="9"/>
  <c r="F11" i="9"/>
  <c r="F10" i="9"/>
  <c r="F13" i="9" s="1"/>
  <c r="F11" i="8"/>
  <c r="F12" i="8"/>
  <c r="F13" i="8"/>
  <c r="F14" i="8"/>
  <c r="F15" i="8"/>
  <c r="F16" i="8"/>
  <c r="F10" i="8"/>
  <c r="E12" i="8"/>
  <c r="E13" i="8" s="1"/>
  <c r="E16" i="8" s="1"/>
  <c r="E15" i="8"/>
  <c r="E14" i="8"/>
  <c r="E11" i="8"/>
  <c r="E10" i="8"/>
  <c r="F11" i="7"/>
  <c r="F12" i="7"/>
  <c r="F13" i="7"/>
  <c r="F14" i="7"/>
  <c r="F15" i="7"/>
  <c r="F10" i="7"/>
  <c r="E15" i="7"/>
  <c r="E14" i="7"/>
  <c r="E13" i="7"/>
  <c r="E12" i="7"/>
  <c r="E11" i="7"/>
  <c r="E10" i="7"/>
  <c r="F11" i="6"/>
  <c r="F12" i="6"/>
  <c r="F13" i="6"/>
  <c r="F14" i="6"/>
  <c r="F15" i="6"/>
  <c r="F10" i="6"/>
  <c r="E15" i="6"/>
  <c r="E14" i="6"/>
  <c r="E13" i="6"/>
  <c r="E12" i="6"/>
  <c r="E11" i="6"/>
  <c r="E10" i="6"/>
  <c r="L14" i="44"/>
  <c r="L13" i="44"/>
  <c r="L12" i="44"/>
  <c r="J14" i="44"/>
  <c r="J13" i="44"/>
  <c r="J12" i="44"/>
  <c r="H14" i="44"/>
  <c r="H13" i="44"/>
  <c r="H12" i="44"/>
  <c r="F14" i="44"/>
  <c r="F13" i="44"/>
  <c r="F12" i="44"/>
  <c r="D14" i="44"/>
  <c r="L11" i="44"/>
  <c r="J11" i="44"/>
  <c r="H11" i="44"/>
  <c r="F11" i="44"/>
  <c r="D15" i="44"/>
  <c r="D13" i="44"/>
  <c r="D12" i="44"/>
  <c r="D11" i="44"/>
  <c r="M15" i="4"/>
  <c r="M14" i="4"/>
  <c r="M13" i="4"/>
  <c r="M12" i="4"/>
  <c r="M11" i="4"/>
  <c r="K15" i="4"/>
  <c r="K14" i="4"/>
  <c r="K13" i="4"/>
  <c r="K12" i="4"/>
  <c r="K11" i="4"/>
  <c r="I15" i="4"/>
  <c r="I14" i="4"/>
  <c r="I13" i="4"/>
  <c r="I12" i="4"/>
  <c r="I11" i="4"/>
  <c r="G15" i="4"/>
  <c r="G14" i="4"/>
  <c r="G13" i="4"/>
  <c r="G12" i="4"/>
  <c r="G11" i="4"/>
  <c r="E15" i="4"/>
  <c r="E14" i="4"/>
  <c r="E13" i="4"/>
  <c r="E12" i="4"/>
  <c r="E11" i="4"/>
  <c r="L15" i="4"/>
  <c r="J15" i="4"/>
  <c r="H15" i="4"/>
  <c r="F15" i="4"/>
  <c r="D15" i="4"/>
  <c r="D14" i="4"/>
  <c r="D13" i="4"/>
  <c r="D12" i="4"/>
  <c r="D11" i="4"/>
  <c r="L11" i="4"/>
  <c r="L14" i="4"/>
  <c r="L13" i="4"/>
  <c r="L12" i="4"/>
  <c r="J14" i="4"/>
  <c r="J13" i="4"/>
  <c r="J12" i="4"/>
  <c r="J11" i="4"/>
  <c r="H14" i="4"/>
  <c r="H13" i="4"/>
  <c r="H12" i="4"/>
  <c r="H11" i="4"/>
  <c r="F14" i="4"/>
  <c r="F13" i="4"/>
  <c r="F12" i="4"/>
  <c r="F11" i="4"/>
  <c r="F14" i="9" l="1"/>
  <c r="L15" i="44"/>
  <c r="M12" i="44" s="1"/>
  <c r="J15" i="44"/>
  <c r="K15" i="44" s="1"/>
  <c r="I13" i="44"/>
  <c r="I14" i="44"/>
  <c r="H15" i="44"/>
  <c r="I15" i="44" s="1"/>
  <c r="F15" i="44"/>
  <c r="G15" i="44" s="1"/>
  <c r="M11" i="44"/>
  <c r="I11" i="44"/>
  <c r="G11" i="44"/>
  <c r="E15" i="44"/>
  <c r="D15" i="20"/>
  <c r="M13" i="44" l="1"/>
  <c r="M15" i="44"/>
  <c r="M14" i="44"/>
  <c r="K12" i="44"/>
  <c r="K14" i="44"/>
  <c r="K11" i="44"/>
  <c r="K13" i="44"/>
  <c r="I12" i="44"/>
  <c r="G14" i="44"/>
  <c r="G13" i="44"/>
  <c r="G12" i="44"/>
  <c r="E11" i="44"/>
  <c r="E13" i="44"/>
  <c r="E14" i="44"/>
  <c r="E12" i="44"/>
</calcChain>
</file>

<file path=xl/sharedStrings.xml><?xml version="1.0" encoding="utf-8"?>
<sst xmlns="http://schemas.openxmlformats.org/spreadsheetml/2006/main" count="7572" uniqueCount="1079">
  <si>
    <t>Valico</t>
  </si>
  <si>
    <t>Ponte Faloppia</t>
  </si>
  <si>
    <t>ITALIA</t>
  </si>
  <si>
    <t>TI</t>
  </si>
  <si>
    <t>Ponte Tresa</t>
  </si>
  <si>
    <t>RESTO ESTERO</t>
  </si>
  <si>
    <t>RESTO CH</t>
  </si>
  <si>
    <t>Chiasso Strada</t>
  </si>
  <si>
    <t>Brusino</t>
  </si>
  <si>
    <t>Gandria</t>
  </si>
  <si>
    <t>Pizzamiglio</t>
  </si>
  <si>
    <t>Arzo</t>
  </si>
  <si>
    <t>Ligornetto</t>
  </si>
  <si>
    <t>Ponte Cremenaga</t>
  </si>
  <si>
    <t>San Pietro di Stabio</t>
  </si>
  <si>
    <t>Fornasette</t>
  </si>
  <si>
    <t>Pedrinate</t>
  </si>
  <si>
    <t>Dirinella</t>
  </si>
  <si>
    <t>Totale complessivo</t>
  </si>
  <si>
    <t>Valori</t>
  </si>
  <si>
    <t>Valico di entrata</t>
  </si>
  <si>
    <t>Destinazione I</t>
  </si>
  <si>
    <t>Destinazione II</t>
  </si>
  <si>
    <t>Conteggio</t>
  </si>
  <si>
    <t>%</t>
  </si>
  <si>
    <t>Svizzera</t>
  </si>
  <si>
    <t>Ticino (TI) e GR italiano</t>
  </si>
  <si>
    <t>Svizzera Totale</t>
  </si>
  <si>
    <t>Italia</t>
  </si>
  <si>
    <t>Italia Totale</t>
  </si>
  <si>
    <t>Arzo Totale</t>
  </si>
  <si>
    <t>Brusino Totale</t>
  </si>
  <si>
    <t>Chiasso Strada Totale</t>
  </si>
  <si>
    <t>Dirinella Totale</t>
  </si>
  <si>
    <t>Fornasette Totale</t>
  </si>
  <si>
    <t>Gandria Totale</t>
  </si>
  <si>
    <t>Ligornetto Totale</t>
  </si>
  <si>
    <t>Pedrinate Totale</t>
  </si>
  <si>
    <t>Pizzamiglio Totale</t>
  </si>
  <si>
    <t>Ponte Cremenaga Totale</t>
  </si>
  <si>
    <t>Ponte Faloppia Totale</t>
  </si>
  <si>
    <t>Ponte Tresa Totale</t>
  </si>
  <si>
    <t>San Pietro di Stabio Totale</t>
  </si>
  <si>
    <t>Immatricolazione veicolo</t>
  </si>
  <si>
    <t xml:space="preserve">Conteggio </t>
  </si>
  <si>
    <t>Origine I</t>
  </si>
  <si>
    <t>Origine II</t>
  </si>
  <si>
    <t>Provincia di Varese</t>
  </si>
  <si>
    <t>Provincia di Como</t>
  </si>
  <si>
    <t>Provincia del Verbano-Cusio-Ossola</t>
  </si>
  <si>
    <t>Origine III</t>
  </si>
  <si>
    <t>SOLBIATE (CO)</t>
  </si>
  <si>
    <t>LOMAZZO (CO)</t>
  </si>
  <si>
    <t>RODERO (CO)</t>
  </si>
  <si>
    <t>SALTRIO (VA)</t>
  </si>
  <si>
    <t>VIGGIU (VA)</t>
  </si>
  <si>
    <t>BISUSCHIO (VA)</t>
  </si>
  <si>
    <t>MALNATE (VA)</t>
  </si>
  <si>
    <t>INDUNO OLONA (VA)</t>
  </si>
  <si>
    <t>CUASSO AL MONTE (VA)</t>
  </si>
  <si>
    <t>VARESE (VA)</t>
  </si>
  <si>
    <t>CLIVIO (VA)</t>
  </si>
  <si>
    <t>BESANO (VA)</t>
  </si>
  <si>
    <t>ARCISATE (VA)</t>
  </si>
  <si>
    <t>CASTIGLIONE OLONA (VA)</t>
  </si>
  <si>
    <t>PORTO CERESIO (VA)</t>
  </si>
  <si>
    <t>LUINO (VA)</t>
  </si>
  <si>
    <t>VEDANO OLONA (VA)</t>
  </si>
  <si>
    <t>CITTIGLIO (VA)</t>
  </si>
  <si>
    <t>CASSANO VALCUVIA (VA)</t>
  </si>
  <si>
    <t>BESOZZO (VA)</t>
  </si>
  <si>
    <t>CUNARDO (VA)</t>
  </si>
  <si>
    <t>CANTELLO (VA)</t>
  </si>
  <si>
    <t>GALLARATE (VA)</t>
  </si>
  <si>
    <t>GAZZADA SCHIANNO (VA)</t>
  </si>
  <si>
    <t>TRADATE (VA)</t>
  </si>
  <si>
    <t>BUGUGGIATE (VA)</t>
  </si>
  <si>
    <t>COCQUIO-TREVISAGO (VA)</t>
  </si>
  <si>
    <t>STABIO</t>
  </si>
  <si>
    <t>OLGIATE COMASCO (CO)</t>
  </si>
  <si>
    <t>UGGIATE-TREVANO (CO)</t>
  </si>
  <si>
    <t>BIZZARONE (CO)</t>
  </si>
  <si>
    <t>VALMOREA (CO)</t>
  </si>
  <si>
    <t>BINAGO (CO)</t>
  </si>
  <si>
    <t>APPIANO GENTILE (CO)</t>
  </si>
  <si>
    <t>ALBIOLO (CO)</t>
  </si>
  <si>
    <t>VENIANO (CO)</t>
  </si>
  <si>
    <t>BULGAROGRASSO (CO)</t>
  </si>
  <si>
    <t>BEREGAZZO C. FIGLIARO (CO)</t>
  </si>
  <si>
    <t>FALOPPIO (CO)</t>
  </si>
  <si>
    <t>COMO (CO)</t>
  </si>
  <si>
    <t>CADORAGO (CO)</t>
  </si>
  <si>
    <t>LURATE CACCIVIO (CO)</t>
  </si>
  <si>
    <t>VILLA GUARDIA (CO)</t>
  </si>
  <si>
    <t>GUANZATE (CO)</t>
  </si>
  <si>
    <t>CAGNO (CO)</t>
  </si>
  <si>
    <t>LOCATE VARESINO (CO)</t>
  </si>
  <si>
    <t>OLTRONA DI S. MAMETTE (CO)</t>
  </si>
  <si>
    <t>CARBONATE (CO)</t>
  </si>
  <si>
    <t>CASTELNUOVO BOZZENTE (CO)</t>
  </si>
  <si>
    <t>ROVELLASCA (CO)</t>
  </si>
  <si>
    <t>MOZZATE (CO)</t>
  </si>
  <si>
    <t>FENEGRO (CO)</t>
  </si>
  <si>
    <t>LIMIDO COMASCO (CO)</t>
  </si>
  <si>
    <t>CASNATE CON BERNATE (CO)</t>
  </si>
  <si>
    <t>FINO MORNASCO (CO)</t>
  </si>
  <si>
    <t>ALSERIO (CO)</t>
  </si>
  <si>
    <t>LUISAGO (CO)</t>
  </si>
  <si>
    <t>COLONNO (CO)</t>
  </si>
  <si>
    <t>TURATE (CO)</t>
  </si>
  <si>
    <t>MAGREGLIO (CO)</t>
  </si>
  <si>
    <t>MONTANO LUCINO (CO)</t>
  </si>
  <si>
    <t>PLESIO (CO)</t>
  </si>
  <si>
    <t>TAVERNERIO (CO)</t>
  </si>
  <si>
    <t>TORNO (CO)</t>
  </si>
  <si>
    <t>CAVALLASCA (CO)</t>
  </si>
  <si>
    <t>VALSOLDA (CO)</t>
  </si>
  <si>
    <t>VERTEMATE C. MINOPRIO (CO)</t>
  </si>
  <si>
    <t>S. FERMO D. BATTAGLIA (CO)</t>
  </si>
  <si>
    <t>MARIANO COMENSE (CO)</t>
  </si>
  <si>
    <t>BRUNATE (CO)</t>
  </si>
  <si>
    <t>BREGNANO (CO)</t>
  </si>
  <si>
    <t>SENNA COMASCO (CO)</t>
  </si>
  <si>
    <t>CANTU (CO)</t>
  </si>
  <si>
    <t>CAMPIONE D'ITALIA (CO)</t>
  </si>
  <si>
    <t>CERMENATE (CO)</t>
  </si>
  <si>
    <t>CAPIAGO INTIMIANO (CO)</t>
  </si>
  <si>
    <t>MASLIANICO (CO)</t>
  </si>
  <si>
    <t>VENEGONO SUPERIORE (VA)</t>
  </si>
  <si>
    <t>VENEGONO INFERIORE (VA)</t>
  </si>
  <si>
    <t>GORLA MINORE (VA)</t>
  </si>
  <si>
    <t>LONATE CEPPINO (VA)</t>
  </si>
  <si>
    <t>FAGNANO OLONA (VA)</t>
  </si>
  <si>
    <t>CAIRATE (VA)</t>
  </si>
  <si>
    <t>CISLAGO (VA)</t>
  </si>
  <si>
    <t>BIANDRONNO (VA)</t>
  </si>
  <si>
    <t>SOLBIATE OLONA (VA)</t>
  </si>
  <si>
    <t>CASSANO MAGNAGO (VA)</t>
  </si>
  <si>
    <t>CARNAGO (VA)</t>
  </si>
  <si>
    <t>GORLA MAGGIORE (VA)</t>
  </si>
  <si>
    <t>CASTELLO CABIAGLIO (VA)</t>
  </si>
  <si>
    <t>BEDERO VALCUVIA (VA)</t>
  </si>
  <si>
    <t>LOZZA (VA)</t>
  </si>
  <si>
    <t>SOLBIATE ARNO (VA)</t>
  </si>
  <si>
    <t>VACALLO</t>
  </si>
  <si>
    <t>RANCATE</t>
  </si>
  <si>
    <t>MARCHIROLO (VA)</t>
  </si>
  <si>
    <t>LAVENA PONTE TRESA (VA)</t>
  </si>
  <si>
    <t>GAVIRATE (VA)</t>
  </si>
  <si>
    <t>GERMIGNAGA (VA)</t>
  </si>
  <si>
    <t>DUMENZA (VA)</t>
  </si>
  <si>
    <t>CADEGLIANO-VICONAGO (VA)</t>
  </si>
  <si>
    <t>CUVEGLIO (VA)</t>
  </si>
  <si>
    <t>AGRA (VA)</t>
  </si>
  <si>
    <t>CASTELVECCANA (VA)</t>
  </si>
  <si>
    <t>BRUSIMPIANO (VA)</t>
  </si>
  <si>
    <t>BRISSAGO-VALTRAVAGLIA (VA)</t>
  </si>
  <si>
    <t>MACCAGNO (VA)</t>
  </si>
  <si>
    <t>CUGLIATE-FABIASCO (VA)</t>
  </si>
  <si>
    <t>CREMENAGA (VA)</t>
  </si>
  <si>
    <t>PORTO VALTRAVAGLIA (VA)</t>
  </si>
  <si>
    <t>FERRERA DI VARESE (VA)</t>
  </si>
  <si>
    <t>CASLANO</t>
  </si>
  <si>
    <t>PURA</t>
  </si>
  <si>
    <t>MONTEGGIO</t>
  </si>
  <si>
    <t>CROGLIO</t>
  </si>
  <si>
    <t>PONTE TRESA (CH)</t>
  </si>
  <si>
    <t>VERBANIA (VB)</t>
  </si>
  <si>
    <t>CASSINA RIZZARDI (CO)</t>
  </si>
  <si>
    <t>GRANDATE (CO)</t>
  </si>
  <si>
    <t>CUCCIAGO (CO)</t>
  </si>
  <si>
    <t>ERBA (CO)</t>
  </si>
  <si>
    <t>CARIMATE (CO)</t>
  </si>
  <si>
    <t>CABIATE (CO)</t>
  </si>
  <si>
    <t>ROVELLO PORRO (CO)</t>
  </si>
  <si>
    <t>LIPOMO (CO)</t>
  </si>
  <si>
    <t>CARLAZZO (CO)</t>
  </si>
  <si>
    <t>MONGUZZO (CO)</t>
  </si>
  <si>
    <t>CARUGO (CO)</t>
  </si>
  <si>
    <t>CANZO (CO)</t>
  </si>
  <si>
    <t>CERNOBBIO (CO)</t>
  </si>
  <si>
    <t>MONTORFANO (CO)</t>
  </si>
  <si>
    <t>DONGO (CO)</t>
  </si>
  <si>
    <t>MENAGGIO (CO)</t>
  </si>
  <si>
    <t>BRENNA (CO)</t>
  </si>
  <si>
    <t>SAN FEDELE INTELVI (CO)</t>
  </si>
  <si>
    <t>CIRIMIDO (CO)</t>
  </si>
  <si>
    <t>TREMEZZO (CO)</t>
  </si>
  <si>
    <t>PIANELLO DEL LARIO (CO)</t>
  </si>
  <si>
    <t>ALBAVILLA (CO)</t>
  </si>
  <si>
    <t>INVERIGO (CO)</t>
  </si>
  <si>
    <t>NOVEDRATE (CO)</t>
  </si>
  <si>
    <t>MERONE (CO)</t>
  </si>
  <si>
    <t>ALBESE CON CASSANO (CO)</t>
  </si>
  <si>
    <t>ASSO (CO)</t>
  </si>
  <si>
    <t>FIGINO SERENZA (CO)</t>
  </si>
  <si>
    <t>BUSTO ARSIZIO (VA)</t>
  </si>
  <si>
    <t>ORIGGIO (VA)</t>
  </si>
  <si>
    <t>SARONNO (VA)</t>
  </si>
  <si>
    <t>SAMARATE (VA)</t>
  </si>
  <si>
    <t>CUR. CON MONTEVIASCO (VA)</t>
  </si>
  <si>
    <t>CUVIO (VA)</t>
  </si>
  <si>
    <t>UBOLDO (VA)</t>
  </si>
  <si>
    <t>GALLIATE LOMBARDO (VA)</t>
  </si>
  <si>
    <t>LUGANO</t>
  </si>
  <si>
    <t>MURALTO</t>
  </si>
  <si>
    <t>ROVEREDO (GR)</t>
  </si>
  <si>
    <t>MANNO</t>
  </si>
  <si>
    <t>AGNO</t>
  </si>
  <si>
    <t>CHIASSO</t>
  </si>
  <si>
    <t>MELIDE</t>
  </si>
  <si>
    <t>VERNATE</t>
  </si>
  <si>
    <t>ARZO</t>
  </si>
  <si>
    <t>NESSO (CO)</t>
  </si>
  <si>
    <t>MOLTRASIO (CO)</t>
  </si>
  <si>
    <t>LEZZENO (CO)</t>
  </si>
  <si>
    <t>AROSIO (CO)</t>
  </si>
  <si>
    <t>POGNANA LARIO (CO)</t>
  </si>
  <si>
    <t>ZELBIO (CO)</t>
  </si>
  <si>
    <t>CASLINO D'ERBA (CO)</t>
  </si>
  <si>
    <t>BALERNA</t>
  </si>
  <si>
    <t>MORBIO INFERIORE</t>
  </si>
  <si>
    <t>GURRO (VB)</t>
  </si>
  <si>
    <t>MESENZANA (VA)</t>
  </si>
  <si>
    <t>BREZZO DI BEDERO (VA)</t>
  </si>
  <si>
    <t>MONTEGRINO VALTRAVAGL (VA)</t>
  </si>
  <si>
    <t>TRONZANO LAGO MAGG. (VA)</t>
  </si>
  <si>
    <t>CASALZUIGNO (VA)</t>
  </si>
  <si>
    <t>CARAVATE (VA)</t>
  </si>
  <si>
    <t>LAVENO-MOMBELLO (VA)</t>
  </si>
  <si>
    <t>GRANTOLA (VA)</t>
  </si>
  <si>
    <t>MERCALLO (VA)</t>
  </si>
  <si>
    <t>CAVARIA CON PREMEZZO (VA)</t>
  </si>
  <si>
    <t>MONVALLE (VA)</t>
  </si>
  <si>
    <t>BESNATE (VA)</t>
  </si>
  <si>
    <t>AZZATE (VA)</t>
  </si>
  <si>
    <t>MALGESSO (VA)</t>
  </si>
  <si>
    <t>PINO SULLA SPONDA (VA)</t>
  </si>
  <si>
    <t>RANCIO VALCUVIA (VA)</t>
  </si>
  <si>
    <t>DUNO (VA)</t>
  </si>
  <si>
    <t>LEGGIUNO (VA)</t>
  </si>
  <si>
    <t>VARANO BORGHI (VA)</t>
  </si>
  <si>
    <t>SESSA</t>
  </si>
  <si>
    <t>NOVAGGIO</t>
  </si>
  <si>
    <t>CURIO</t>
  </si>
  <si>
    <t>MAGLIASO</t>
  </si>
  <si>
    <t>MALVAGLIA</t>
  </si>
  <si>
    <t>SESTO CALENDE (VA)</t>
  </si>
  <si>
    <t>SANGIANO (VA)</t>
  </si>
  <si>
    <t>BARDELLO (VA)</t>
  </si>
  <si>
    <t>LOCARNO</t>
  </si>
  <si>
    <t>BRIONE SOPRA MINUSIO</t>
  </si>
  <si>
    <t>RIAZZINO</t>
  </si>
  <si>
    <t>CANNOBIO (VB)</t>
  </si>
  <si>
    <t>PORLEZZA (CO)</t>
  </si>
  <si>
    <t>DOMASO (CO)</t>
  </si>
  <si>
    <t>GRANDOLA ED UNITI (CO)</t>
  </si>
  <si>
    <t>VAL REZZO (CO)</t>
  </si>
  <si>
    <t>GRAVEDONA ED UNITI (CO)</t>
  </si>
  <si>
    <t>SAN SIRO (CO)</t>
  </si>
  <si>
    <t>CORRIDO (CO)</t>
  </si>
  <si>
    <t>VERCANA (CO)</t>
  </si>
  <si>
    <t>CAVARGNA (CO)</t>
  </si>
  <si>
    <t>CLAINO CON OSTENO (CO)</t>
  </si>
  <si>
    <t>MUSSO (CO)</t>
  </si>
  <si>
    <t>BENE LARIO (CO)</t>
  </si>
  <si>
    <t>CREMIA (CO)</t>
  </si>
  <si>
    <t>GRIANTE (CO)</t>
  </si>
  <si>
    <t>CUSINO (CO)</t>
  </si>
  <si>
    <t>PEGLIO (CO)</t>
  </si>
  <si>
    <t>STAZZONA (CO)</t>
  </si>
  <si>
    <t>PONNA (CO)</t>
  </si>
  <si>
    <t>LAINO (CO)</t>
  </si>
  <si>
    <t>GARZENO (CO)</t>
  </si>
  <si>
    <t>CASASCO D'INTELVI (CO)</t>
  </si>
  <si>
    <t>LANZO D'INTELVI (CO)</t>
  </si>
  <si>
    <t>COMERIO (VA)</t>
  </si>
  <si>
    <t>TERNATE (VA)</t>
  </si>
  <si>
    <t>OGGIONA CON S. STEFAN (VA)</t>
  </si>
  <si>
    <t>CASALE LITTA (VA)</t>
  </si>
  <si>
    <t>SUMIRAGO (VA)</t>
  </si>
  <si>
    <t>JERAGO CON ORAGO (VA)</t>
  </si>
  <si>
    <t>VALGANNA (VA)</t>
  </si>
  <si>
    <t>QUARTINO</t>
  </si>
  <si>
    <t>GHIFFA (VB)</t>
  </si>
  <si>
    <t>OGGEBBIO (VB)</t>
  </si>
  <si>
    <t>INTRAGNA (VB)</t>
  </si>
  <si>
    <t>VIGNONE (VB)</t>
  </si>
  <si>
    <t>CAMBIASCA (VB)</t>
  </si>
  <si>
    <t>PREMENO (VB)</t>
  </si>
  <si>
    <t>ARIZZANO (VB)</t>
  </si>
  <si>
    <t>PALLANZENO (VB)</t>
  </si>
  <si>
    <t>OMEGNA (VB)</t>
  </si>
  <si>
    <t>MERGOZZO (VB)</t>
  </si>
  <si>
    <t>VALSTRONA (VB)</t>
  </si>
  <si>
    <t>STRESA (VB)</t>
  </si>
  <si>
    <t>TRONTANO (VB)</t>
  </si>
  <si>
    <t>CASALE CORTE CERRO (VB)</t>
  </si>
  <si>
    <t>MIAZZINA (VB)</t>
  </si>
  <si>
    <t>PIEDIMULERA (VB)</t>
  </si>
  <si>
    <t>MALESCO (VB)</t>
  </si>
  <si>
    <t>TRAREGO VIGGIONA (VB)</t>
  </si>
  <si>
    <t>VILLADOSSOLA (VB)</t>
  </si>
  <si>
    <t>S. BERNARDINO VERBANO (VB)</t>
  </si>
  <si>
    <t>DRUOGNO (VB)</t>
  </si>
  <si>
    <t>RONAGO (CO)</t>
  </si>
  <si>
    <t>ANZANO DEL PARCO (CO)</t>
  </si>
  <si>
    <t>LONGONE AL SEGRINO (CO)</t>
  </si>
  <si>
    <t>ALZATE BRIANZA (CO)</t>
  </si>
  <si>
    <t>ARGEGNO (CO)</t>
  </si>
  <si>
    <t>CARONNO VARESINO (VA)</t>
  </si>
  <si>
    <t>MORNAGO (VA)</t>
  </si>
  <si>
    <t>DREZZO (CO)</t>
  </si>
  <si>
    <t>GIRONICO (CO)</t>
  </si>
  <si>
    <t>COLDRERIO</t>
  </si>
  <si>
    <t>CARATE URIO (CO)</t>
  </si>
  <si>
    <t>LAGLIO (CO)</t>
  </si>
  <si>
    <t>BRIENNO (CO)</t>
  </si>
  <si>
    <t>CERANO D'INTELVI (CO)</t>
  </si>
  <si>
    <t>SCHIGNANO (CO)</t>
  </si>
  <si>
    <t>ORSENIGO (CO)</t>
  </si>
  <si>
    <t>TRAVEDONA-MONATE (VA)</t>
  </si>
  <si>
    <t>CASTELLANZA (VA)</t>
  </si>
  <si>
    <t>GEMONIO (VA)</t>
  </si>
  <si>
    <t>LAMONE</t>
  </si>
  <si>
    <t>MENDRISIO</t>
  </si>
  <si>
    <t>DIZZASCO (CO)</t>
  </si>
  <si>
    <t>LURAGO MARINONE (CO)</t>
  </si>
  <si>
    <t>BLESSAGNO (CO)</t>
  </si>
  <si>
    <t>PONTE LAMBRO (CO)</t>
  </si>
  <si>
    <t>CASTRONNO (VA)</t>
  </si>
  <si>
    <t>ORINO (VA)</t>
  </si>
  <si>
    <t>BRENTA (VA)</t>
  </si>
  <si>
    <t>MARZIO (VA)</t>
  </si>
  <si>
    <t>OLGIATE OLONA (VA)</t>
  </si>
  <si>
    <t>CAZZAGO BRABBIA (VA)</t>
  </si>
  <si>
    <t>BRUSINO ARSIZIO</t>
  </si>
  <si>
    <t>RIVA S.VITALE</t>
  </si>
  <si>
    <t>CADEMPINO</t>
  </si>
  <si>
    <t>VILLETTE (VB)</t>
  </si>
  <si>
    <t>DAVERIO (VA)</t>
  </si>
  <si>
    <t>MORAZZONE (VA)</t>
  </si>
  <si>
    <t>VEDDASCA (VA)</t>
  </si>
  <si>
    <t>GORNATE-OLONA (VA)</t>
  </si>
  <si>
    <t>ALBIZZATE (VA)</t>
  </si>
  <si>
    <t>VOGOGNA (VB)</t>
  </si>
  <si>
    <t>BODIO LOMNAGO (VA)</t>
  </si>
  <si>
    <t>VERGIATE (VA)</t>
  </si>
  <si>
    <t>CASCIAGO (VA)</t>
  </si>
  <si>
    <t>LUVINATE (VA)</t>
  </si>
  <si>
    <t>COMABBIO (VA)</t>
  </si>
  <si>
    <t>CASORATE SEMPIONE (VA)</t>
  </si>
  <si>
    <t>BARASSO (VA)</t>
  </si>
  <si>
    <t>LONATE POZZOLO (VA)</t>
  </si>
  <si>
    <t>ISPRA (VA)</t>
  </si>
  <si>
    <t>ARSAGO SEPRIO (VA)</t>
  </si>
  <si>
    <t>CASTELSEPRIO (VA)</t>
  </si>
  <si>
    <t>BRUNELLO (VA)</t>
  </si>
  <si>
    <t>CROSIO DELLA VALLE (VA)</t>
  </si>
  <si>
    <t>Scopo del viaggio</t>
  </si>
  <si>
    <t>Lavoro (pendolare)</t>
  </si>
  <si>
    <t>Carburante</t>
  </si>
  <si>
    <t>Tempo libero</t>
  </si>
  <si>
    <t>Acquisti</t>
  </si>
  <si>
    <t>Servizi (banca, posta...)</t>
  </si>
  <si>
    <t>Scuola/Formazione (pendolare)</t>
  </si>
  <si>
    <t>Viaggio di lavoro</t>
  </si>
  <si>
    <t>ITALIA Totale</t>
  </si>
  <si>
    <t>RESTO ESTERO Totale</t>
  </si>
  <si>
    <t>Medico/Ospedale</t>
  </si>
  <si>
    <t>TI Totale</t>
  </si>
  <si>
    <t>RESTO CH Totale</t>
  </si>
  <si>
    <t>Il suo orario di lavoro è flessibile?</t>
  </si>
  <si>
    <t>NO</t>
  </si>
  <si>
    <t>SI</t>
  </si>
  <si>
    <t>NON SO/NON RISPONDE</t>
  </si>
  <si>
    <t>Svolge lavoro a turni?</t>
  </si>
  <si>
    <t>Compie regolarmente questo spostamento in auto? ( per "questo spostamento" si intende in entrata in CH )</t>
  </si>
  <si>
    <t>5xsettimana</t>
  </si>
  <si>
    <t>6 o più volte a settimana</t>
  </si>
  <si>
    <t>1xsettimana</t>
  </si>
  <si>
    <t>3xsettimana</t>
  </si>
  <si>
    <t>più raramente</t>
  </si>
  <si>
    <t>2xsettimana</t>
  </si>
  <si>
    <t>4xsettimana</t>
  </si>
  <si>
    <t>non so/non risponde</t>
  </si>
  <si>
    <t>Dispone di un posteggio?</t>
  </si>
  <si>
    <t>Si, privato gratuito</t>
  </si>
  <si>
    <t>Si, privato a pagamento</t>
  </si>
  <si>
    <t>No</t>
  </si>
  <si>
    <t>Si, posteggio pubblico gratuito</t>
  </si>
  <si>
    <t>Non so/non risponde</t>
  </si>
  <si>
    <t>Il posteggio si trova direttamente presso l'azienda/scuola?</t>
  </si>
  <si>
    <t>Perchè compie questo spostamento in auto e non con un altro mezzo di trasporto?</t>
  </si>
  <si>
    <t>Mancanza alternative</t>
  </si>
  <si>
    <t>Confort</t>
  </si>
  <si>
    <t>Durata del viaggio</t>
  </si>
  <si>
    <t>Sicurezza</t>
  </si>
  <si>
    <t>Non so/Non risponde</t>
  </si>
  <si>
    <t>Costo</t>
  </si>
  <si>
    <t>Occupazione Veicolo</t>
  </si>
  <si>
    <t>Regione di entrata in territorio svizzero</t>
  </si>
  <si>
    <t>Regione di destinazione</t>
  </si>
  <si>
    <t>Destinazione</t>
  </si>
  <si>
    <t>BELLINZONA</t>
  </si>
  <si>
    <t>GIUBIASCO</t>
  </si>
  <si>
    <t>LUMINO</t>
  </si>
  <si>
    <t>SANT'ANTONINO</t>
  </si>
  <si>
    <t>SAN VITTORE (GR)</t>
  </si>
  <si>
    <t>ASCONA</t>
  </si>
  <si>
    <t>AVEGNO GORDEVIO</t>
  </si>
  <si>
    <t>BRISSAGO</t>
  </si>
  <si>
    <t>CAVIGLIANO</t>
  </si>
  <si>
    <t>CONTONE</t>
  </si>
  <si>
    <t>CUGNASCO-GERRA</t>
  </si>
  <si>
    <t>GERRA GAMBAROGNO</t>
  </si>
  <si>
    <t>GORDOLA</t>
  </si>
  <si>
    <t>LOSONE</t>
  </si>
  <si>
    <t>MINUSIO</t>
  </si>
  <si>
    <t>RONCO SOPRA ASCONA</t>
  </si>
  <si>
    <t>AROSIO</t>
  </si>
  <si>
    <t>ASTANO</t>
  </si>
  <si>
    <t>BEDIGLIORA</t>
  </si>
  <si>
    <t>BIOGGIO</t>
  </si>
  <si>
    <t>CAGIALLO</t>
  </si>
  <si>
    <t>CANOBBIO</t>
  </si>
  <si>
    <t>CAPRIASCA</t>
  </si>
  <si>
    <t>COLLINA D'ORO</t>
  </si>
  <si>
    <t>CUREGLIA</t>
  </si>
  <si>
    <t>GRANCIA</t>
  </si>
  <si>
    <t>MASSAGNO</t>
  </si>
  <si>
    <t>MONTAGNOLA</t>
  </si>
  <si>
    <t>MORCOTE</t>
  </si>
  <si>
    <t>ORIGLIO</t>
  </si>
  <si>
    <t>PARADISO</t>
  </si>
  <si>
    <t>SAVOSA</t>
  </si>
  <si>
    <t>SONVICO</t>
  </si>
  <si>
    <t>TORRICELLA-TAVERNE</t>
  </si>
  <si>
    <t>AROGNO</t>
  </si>
  <si>
    <t>BISSONE</t>
  </si>
  <si>
    <t>CASTEL SAN PIETRO</t>
  </si>
  <si>
    <t>MELANO</t>
  </si>
  <si>
    <t>MERIDE</t>
  </si>
  <si>
    <t>MORBIO SUPERIORE</t>
  </si>
  <si>
    <t>MUGGIO</t>
  </si>
  <si>
    <t>NOVAZZANO</t>
  </si>
  <si>
    <t>ROVIO</t>
  </si>
  <si>
    <t>PERSONICO</t>
  </si>
  <si>
    <t>ARBEDO-CASTIONE</t>
  </si>
  <si>
    <t>CADENAZZO</t>
  </si>
  <si>
    <t>SANT'ANTONIO</t>
  </si>
  <si>
    <t>CAMA (GR)</t>
  </si>
  <si>
    <t>GRONO (GR)</t>
  </si>
  <si>
    <t>CAVIANO</t>
  </si>
  <si>
    <t>CEVIO</t>
  </si>
  <si>
    <t>COGLIO</t>
  </si>
  <si>
    <t>GAMBAROGNO</t>
  </si>
  <si>
    <t>GERRA PIANO</t>
  </si>
  <si>
    <t>INTRAGNA</t>
  </si>
  <si>
    <t>MAGADINO</t>
  </si>
  <si>
    <t>MAGGIA</t>
  </si>
  <si>
    <t>ORSELINA</t>
  </si>
  <si>
    <t>SAN NAZZARO</t>
  </si>
  <si>
    <t>SANT'ABBONDIO</t>
  </si>
  <si>
    <t>TEGNA</t>
  </si>
  <si>
    <t>TENERO-CONTRA</t>
  </si>
  <si>
    <t>VERSCIO</t>
  </si>
  <si>
    <t>VIRA GAMBAROGNO</t>
  </si>
  <si>
    <t>ALTO MALCANTONE</t>
  </si>
  <si>
    <t>BEDANO</t>
  </si>
  <si>
    <t>BIRONICO</t>
  </si>
  <si>
    <t>BOSCO LUGANESE</t>
  </si>
  <si>
    <t>BRENO</t>
  </si>
  <si>
    <t>CADEMARIO</t>
  </si>
  <si>
    <t>CAMIGNOLO</t>
  </si>
  <si>
    <t>CARABIETTA</t>
  </si>
  <si>
    <t>COMANO</t>
  </si>
  <si>
    <t>GANDRIA</t>
  </si>
  <si>
    <t>GENTILINO</t>
  </si>
  <si>
    <t>GRAVESANO</t>
  </si>
  <si>
    <t>MEZZOVICO-VIRA</t>
  </si>
  <si>
    <t>MIGLIEGLIA</t>
  </si>
  <si>
    <t>MUGENA</t>
  </si>
  <si>
    <t>MUZZANO</t>
  </si>
  <si>
    <t>NEGGIO</t>
  </si>
  <si>
    <t>PONTE CAPRIASCA</t>
  </si>
  <si>
    <t>PORZA</t>
  </si>
  <si>
    <t>RIVERA</t>
  </si>
  <si>
    <t>SORENGO</t>
  </si>
  <si>
    <t>TESSERETE</t>
  </si>
  <si>
    <t>VEZIA</t>
  </si>
  <si>
    <t>VICO MORCOTE</t>
  </si>
  <si>
    <t>CABBIO</t>
  </si>
  <si>
    <t>MAROGGIA</t>
  </si>
  <si>
    <t>SAGNO</t>
  </si>
  <si>
    <t>AIROLO</t>
  </si>
  <si>
    <t>BIASCA</t>
  </si>
  <si>
    <t>BODIO</t>
  </si>
  <si>
    <t>GIORNICO</t>
  </si>
  <si>
    <t>QUINTO</t>
  </si>
  <si>
    <t>Elenco indicatori:</t>
  </si>
  <si>
    <t>Indagine ai valichi 2021</t>
  </si>
  <si>
    <t>Descrizione:</t>
  </si>
  <si>
    <t>Filtri:</t>
  </si>
  <si>
    <t>Ritorno elenco indicatori</t>
  </si>
  <si>
    <t>Autoveicoli in entrata, secondo valico, secondo destinazione, nel 2021</t>
  </si>
  <si>
    <t>Solo pendolari (lavoro/scuola)</t>
  </si>
  <si>
    <t>10-12</t>
  </si>
  <si>
    <t>13-15</t>
  </si>
  <si>
    <t>16-18</t>
  </si>
  <si>
    <t>Conteggio totale</t>
  </si>
  <si>
    <t>% totale</t>
  </si>
  <si>
    <t>Autoveicoli in entrata, secondo valico, secondo flessibilità dell'orario di lavoro, nel 2021</t>
  </si>
  <si>
    <t>Destinazione IV</t>
  </si>
  <si>
    <t>ACQUAROSSA</t>
  </si>
  <si>
    <t>AGNO Totale</t>
  </si>
  <si>
    <t>ARBEDO-CASTIONE Totale</t>
  </si>
  <si>
    <t>AROGNO Totale</t>
  </si>
  <si>
    <t>ARZO Totale</t>
  </si>
  <si>
    <t>ASCONA Totale</t>
  </si>
  <si>
    <t>ASTANO Totale</t>
  </si>
  <si>
    <t>AVEGNO GORDEVIO Totale</t>
  </si>
  <si>
    <t>BALERNA Totale</t>
  </si>
  <si>
    <t>BEDANO Totale</t>
  </si>
  <si>
    <t>BEDIGLIORA Totale</t>
  </si>
  <si>
    <t>BELLINZONA Totale</t>
  </si>
  <si>
    <t>BIASCA Totale</t>
  </si>
  <si>
    <t>BIOGGIO Totale</t>
  </si>
  <si>
    <t>BIRONICO Totale</t>
  </si>
  <si>
    <t>BISSONE Totale</t>
  </si>
  <si>
    <t>BODIO Totale</t>
  </si>
  <si>
    <t>BRENO Totale</t>
  </si>
  <si>
    <t>BRISSAGO Totale</t>
  </si>
  <si>
    <t>BRUSINO ARSIZIO Totale</t>
  </si>
  <si>
    <t>CADEMARIO Totale</t>
  </si>
  <si>
    <t>CADEMPINO Totale</t>
  </si>
  <si>
    <t>CADENAZZO Totale</t>
  </si>
  <si>
    <t>CAMPIONE D'ITALIA (CO) Totale</t>
  </si>
  <si>
    <t>CANOBBIO Totale</t>
  </si>
  <si>
    <t>CAPRIASCA Totale</t>
  </si>
  <si>
    <t>CARABIETTA Totale</t>
  </si>
  <si>
    <t>CASLANO Totale</t>
  </si>
  <si>
    <t>CASTEL SAN PIETRO Totale</t>
  </si>
  <si>
    <t>CEVIO Totale</t>
  </si>
  <si>
    <t>CHIASSO Totale</t>
  </si>
  <si>
    <t>COGLIO Totale</t>
  </si>
  <si>
    <t>COLDRERIO Totale</t>
  </si>
  <si>
    <t>COLLINA D'ORO Totale</t>
  </si>
  <si>
    <t>COMANO Totale</t>
  </si>
  <si>
    <t>CONTONE Totale</t>
  </si>
  <si>
    <t>CROGLIO Totale</t>
  </si>
  <si>
    <t>CUGNASCO-GERRA Totale</t>
  </si>
  <si>
    <t>CUREGLIA Totale</t>
  </si>
  <si>
    <t>CURIO Totale</t>
  </si>
  <si>
    <t>GAMBAROGNO Totale</t>
  </si>
  <si>
    <t>GENTILINO Totale</t>
  </si>
  <si>
    <t>GERRA GAMBAROGNO Totale</t>
  </si>
  <si>
    <t>GERRA PIANO Totale</t>
  </si>
  <si>
    <t>GIUBIASCO Totale</t>
  </si>
  <si>
    <t>GORDOLA Totale</t>
  </si>
  <si>
    <t>GRANCIA Totale</t>
  </si>
  <si>
    <t>GRAVESANO Totale</t>
  </si>
  <si>
    <t>GRONO (GR) Totale</t>
  </si>
  <si>
    <t>INTRAGNA Totale</t>
  </si>
  <si>
    <t>LAMONE Totale</t>
  </si>
  <si>
    <t>LOCARNO Totale</t>
  </si>
  <si>
    <t>LOSONE Totale</t>
  </si>
  <si>
    <t>LUGANO Totale</t>
  </si>
  <si>
    <t>LUMINO Totale</t>
  </si>
  <si>
    <t>MAGADINO Totale</t>
  </si>
  <si>
    <t>MAGGIA Totale</t>
  </si>
  <si>
    <t>MAGLIASO Totale</t>
  </si>
  <si>
    <t>MANNO Totale</t>
  </si>
  <si>
    <t>MAROGGIA Totale</t>
  </si>
  <si>
    <t>MASSAGNO Totale</t>
  </si>
  <si>
    <t>MELANO Totale</t>
  </si>
  <si>
    <t>MELIDE Totale</t>
  </si>
  <si>
    <t>MENDRISIO Totale</t>
  </si>
  <si>
    <t>MERIDE Totale</t>
  </si>
  <si>
    <t>MEZZOVICO-VIRA Totale</t>
  </si>
  <si>
    <t>MIGLIEGLIA Totale</t>
  </si>
  <si>
    <t>MINUSIO Totale</t>
  </si>
  <si>
    <t>MONTAGNOLA Totale</t>
  </si>
  <si>
    <t>MONTEGGIO Totale</t>
  </si>
  <si>
    <t>MORBIO INFERIORE Totale</t>
  </si>
  <si>
    <t>MORBIO SUPERIORE Totale</t>
  </si>
  <si>
    <t>MORCOTE Totale</t>
  </si>
  <si>
    <t>MUGENA Totale</t>
  </si>
  <si>
    <t>MUGGIO Totale</t>
  </si>
  <si>
    <t>MURALTO Totale</t>
  </si>
  <si>
    <t>MUZZANO Totale</t>
  </si>
  <si>
    <t>NEGGIO Totale</t>
  </si>
  <si>
    <t>NOVAGGIO Totale</t>
  </si>
  <si>
    <t>NOVAZZANO Totale</t>
  </si>
  <si>
    <t>ORIGLIO Totale</t>
  </si>
  <si>
    <t>ORSELINA Totale</t>
  </si>
  <si>
    <t>PARADISO Totale</t>
  </si>
  <si>
    <t>PONTE CAPRIASCA Totale</t>
  </si>
  <si>
    <t>PONTE TRESA (CH) Totale</t>
  </si>
  <si>
    <t>PORZA Totale</t>
  </si>
  <si>
    <t>PURA Totale</t>
  </si>
  <si>
    <t>QUARTINO Totale</t>
  </si>
  <si>
    <t>QUINTO Totale</t>
  </si>
  <si>
    <t>RANCATE Totale</t>
  </si>
  <si>
    <t>RIAZZINO Totale</t>
  </si>
  <si>
    <t>RIVA S.VITALE Totale</t>
  </si>
  <si>
    <t>RIVERA Totale</t>
  </si>
  <si>
    <t>RONCO SOPRA ASCONA Totale</t>
  </si>
  <si>
    <t>ROVEREDO (GR) Totale</t>
  </si>
  <si>
    <t>ROVIO Totale</t>
  </si>
  <si>
    <t>SAGNO Totale</t>
  </si>
  <si>
    <t>SAN NAZZARO Totale</t>
  </si>
  <si>
    <t>SAN VITTORE (GR) Totale</t>
  </si>
  <si>
    <t>SANT'ABBONDIO Totale</t>
  </si>
  <si>
    <t>SANT'ANTONINO Totale</t>
  </si>
  <si>
    <t>SANT'ANTONIO Totale</t>
  </si>
  <si>
    <t>SAVOSA Totale</t>
  </si>
  <si>
    <t>SESSA Totale</t>
  </si>
  <si>
    <t>SONVICO Totale</t>
  </si>
  <si>
    <t>SORENGO Totale</t>
  </si>
  <si>
    <t>STABIO Totale</t>
  </si>
  <si>
    <t>TENERO-CONTRA Totale</t>
  </si>
  <si>
    <t>TESSERETE Totale</t>
  </si>
  <si>
    <t>TORRICELLA-TAVERNE Totale</t>
  </si>
  <si>
    <t>VACALLO Totale</t>
  </si>
  <si>
    <t>VERNATE Totale</t>
  </si>
  <si>
    <t>VERSCIO Totale</t>
  </si>
  <si>
    <t>VEZIA Totale</t>
  </si>
  <si>
    <t>VICO MORCOTE Totale</t>
  </si>
  <si>
    <t>VIRA GAMBAROGNO Totale</t>
  </si>
  <si>
    <t>Destinazione III</t>
  </si>
  <si>
    <t>Scopo con immatricolazione</t>
  </si>
  <si>
    <t>Occupazione_pendolari</t>
  </si>
  <si>
    <t>Grado di occupazione</t>
  </si>
  <si>
    <t>Immatricolazione</t>
  </si>
  <si>
    <t>Destinazione_pendolari</t>
  </si>
  <si>
    <t>Origini</t>
  </si>
  <si>
    <t>Origini_pendolari</t>
  </si>
  <si>
    <t>Scopo</t>
  </si>
  <si>
    <t>Orario flessibile</t>
  </si>
  <si>
    <t>Lavoro a turni</t>
  </si>
  <si>
    <t>Regolarità spostamenti</t>
  </si>
  <si>
    <t>Posteggio a destinazione</t>
  </si>
  <si>
    <t>Posteggio in azienda</t>
  </si>
  <si>
    <t>Motivo spostamento in auto</t>
  </si>
  <si>
    <t>Occupazione</t>
  </si>
  <si>
    <t>Auto e acquisti</t>
  </si>
  <si>
    <t>Fascia oraria</t>
  </si>
  <si>
    <t>Fascia oraria 06-09</t>
  </si>
  <si>
    <t>Fascia oraria 10-12</t>
  </si>
  <si>
    <t>Fascia oraria 13-15</t>
  </si>
  <si>
    <t>Fascia oraria 16-18</t>
  </si>
  <si>
    <t>CASTANEDA (GR)</t>
  </si>
  <si>
    <t>GORDEVIO</t>
  </si>
  <si>
    <t>ARANNO</t>
  </si>
  <si>
    <t>BRE</t>
  </si>
  <si>
    <t>SIGIRINO</t>
  </si>
  <si>
    <t>AMBRI-PIOTTA</t>
  </si>
  <si>
    <t>FAIDO</t>
  </si>
  <si>
    <t>OSOGNA</t>
  </si>
  <si>
    <t>#</t>
  </si>
  <si>
    <t>ISONE</t>
  </si>
  <si>
    <t>MEDEGLIA</t>
  </si>
  <si>
    <t>CANEGGIO</t>
  </si>
  <si>
    <t>LODRINO</t>
  </si>
  <si>
    <t>BELLINZONESE</t>
  </si>
  <si>
    <t>LOCARNESE E VALLEMAGGIA</t>
  </si>
  <si>
    <t>LUGANESE</t>
  </si>
  <si>
    <t>MENDRISIOTTO</t>
  </si>
  <si>
    <t>TRE VALLI</t>
  </si>
  <si>
    <t>LOSTALLO (GR)</t>
  </si>
  <si>
    <t>LOPAGNO</t>
  </si>
  <si>
    <t>Tutti i valichi</t>
  </si>
  <si>
    <t>Totale</t>
  </si>
  <si>
    <t>06-09</t>
  </si>
  <si>
    <t>Altri cantoni</t>
  </si>
  <si>
    <t>Grado di occupazione pendolari</t>
  </si>
  <si>
    <t>Grado di occupazione per destinazione</t>
  </si>
  <si>
    <t>Origine e Destinazioni</t>
  </si>
  <si>
    <t>Altre povincie</t>
  </si>
  <si>
    <t>Si</t>
  </si>
  <si>
    <t># totale</t>
  </si>
  <si>
    <t>Quota posteggi a pagamento</t>
  </si>
  <si>
    <t>Provincia di provenienza</t>
  </si>
  <si>
    <t>Immatricolazione _pendolari</t>
  </si>
  <si>
    <t>Origine e Destinazioni Acquisti</t>
  </si>
  <si>
    <t>Origine e Destinazioni Scuola</t>
  </si>
  <si>
    <t>Origine e Destinazioni Lavoro</t>
  </si>
  <si>
    <t>Origine e Destinazioni Mancanza alternative</t>
  </si>
  <si>
    <t>Tutti i valici</t>
  </si>
  <si>
    <t>Tutte le regioni</t>
  </si>
  <si>
    <t>Regione di entrata e destinazione</t>
  </si>
  <si>
    <t>Scopo del viaggio acquisti</t>
  </si>
  <si>
    <t>Grado di occupazione e scopo</t>
  </si>
  <si>
    <t>Posteggio a pagamento?</t>
  </si>
  <si>
    <t>(vuoto)</t>
  </si>
  <si>
    <t>(vuoto) Totale</t>
  </si>
  <si>
    <t>Tutte le entrate</t>
  </si>
  <si>
    <t>Tutte le entrate con destinazione Ticino (TI) e GR italiano</t>
  </si>
  <si>
    <t>Solo pendolari (lavoro) con destinazione il Ticino e il Grigioni italiano</t>
  </si>
  <si>
    <t>tutte le entrate</t>
  </si>
  <si>
    <t xml:space="preserve">Totale </t>
  </si>
  <si>
    <t>Motivo auto_provincia</t>
  </si>
  <si>
    <t>Telelavoro e occupazione</t>
  </si>
  <si>
    <t>Indagine ai valichi 2024</t>
  </si>
  <si>
    <t>Arogno</t>
  </si>
  <si>
    <t>Arogno Totale</t>
  </si>
  <si>
    <t>Brissago</t>
  </si>
  <si>
    <t>Brissago Totale</t>
  </si>
  <si>
    <t>Brusata</t>
  </si>
  <si>
    <t>Brusata Totale</t>
  </si>
  <si>
    <t>Camedo</t>
  </si>
  <si>
    <t>Camedo Totale</t>
  </si>
  <si>
    <t>Cassinone</t>
  </si>
  <si>
    <t>Cassinone Totale</t>
  </si>
  <si>
    <t>Chiasso Brogeda</t>
  </si>
  <si>
    <t>Chiasso Brogeda Totale</t>
  </si>
  <si>
    <t>Gaggiolo</t>
  </si>
  <si>
    <t>Gaggiolo Totale</t>
  </si>
  <si>
    <t>Marcetto</t>
  </si>
  <si>
    <t>Marcetto Totale</t>
  </si>
  <si>
    <t>Autoveicoli in entrata, secondo valico, secondo immatricolazione, secondo fascia oraria, nel 2024</t>
  </si>
  <si>
    <t>Autoveicoli in entrata, secondo valico, secondo destinazione, nel 2024</t>
  </si>
  <si>
    <t>SVIZZERA</t>
  </si>
  <si>
    <t>SOLETTA SO</t>
  </si>
  <si>
    <t>TICINO + GR IT</t>
  </si>
  <si>
    <t>SVIZZERA Totale</t>
  </si>
  <si>
    <t>COMO (PROV)</t>
  </si>
  <si>
    <t>MILANO (PROV)</t>
  </si>
  <si>
    <t>VARESE (PROV)</t>
  </si>
  <si>
    <t>ARGOVIA AG</t>
  </si>
  <si>
    <t>BASILEA CAMPAGNA BL</t>
  </si>
  <si>
    <t>BASILEA CITTA BS</t>
  </si>
  <si>
    <t>BERNA BE</t>
  </si>
  <si>
    <t>FRIBURGO FR</t>
  </si>
  <si>
    <t>GLARONA GL</t>
  </si>
  <si>
    <t>GRIGIONI GR</t>
  </si>
  <si>
    <t>LUCERNA LU</t>
  </si>
  <si>
    <t>SAN GALLO SG</t>
  </si>
  <si>
    <t>SCIAFFUSA SH</t>
  </si>
  <si>
    <t>SVITTO SZ</t>
  </si>
  <si>
    <t>TURGOVIA TG</t>
  </si>
  <si>
    <t>URI UR</t>
  </si>
  <si>
    <t>VALLESE VS</t>
  </si>
  <si>
    <t>ZUGO ZG</t>
  </si>
  <si>
    <t>ZURIGO ZH</t>
  </si>
  <si>
    <t>OBVALDO OW</t>
  </si>
  <si>
    <t>MASSA-CARRARA (PROV)</t>
  </si>
  <si>
    <t>NOVARA (PROV)</t>
  </si>
  <si>
    <t>VALLESE (VS)</t>
  </si>
  <si>
    <t>VERBANIA (PROV)</t>
  </si>
  <si>
    <t>NON SO/NON RISPONDE Totale</t>
  </si>
  <si>
    <t>APPENZELLO EST AR</t>
  </si>
  <si>
    <t>APPENZELLO INT AI</t>
  </si>
  <si>
    <t>GINEVRA GE</t>
  </si>
  <si>
    <t>NIDVALDO NW</t>
  </si>
  <si>
    <t>VAUD VD</t>
  </si>
  <si>
    <t>GIURA JU</t>
  </si>
  <si>
    <t>VENEZIA (PROV)</t>
  </si>
  <si>
    <t>ASTI (PROV)</t>
  </si>
  <si>
    <t>MONZA BRIANZA (PROV)</t>
  </si>
  <si>
    <t>ALTRI CANTONI</t>
  </si>
  <si>
    <t>Autoveicoli in entrata, secondo valico, secondo origini, nel 2024</t>
  </si>
  <si>
    <t>FIRENZE (PROV)</t>
  </si>
  <si>
    <t>LECCE (PROV)</t>
  </si>
  <si>
    <t>NUORO (PROV)</t>
  </si>
  <si>
    <t>AOSTA (PROV)</t>
  </si>
  <si>
    <t>CUNEO (PROV)</t>
  </si>
  <si>
    <t>PALERMO (PROV)</t>
  </si>
  <si>
    <t>PARMA (PROV)</t>
  </si>
  <si>
    <t>SASSARI (PROV)</t>
  </si>
  <si>
    <t>TORINO (PROV)</t>
  </si>
  <si>
    <t>TREVISO (PROV)</t>
  </si>
  <si>
    <t>TRIESTE (PROV)</t>
  </si>
  <si>
    <t>VERCELLI (PROV)</t>
  </si>
  <si>
    <t>BRESCIA (PROV)</t>
  </si>
  <si>
    <t>LECCO (PROV)</t>
  </si>
  <si>
    <t>VERONA (PROV)</t>
  </si>
  <si>
    <t>NAPOLI (PROV)</t>
  </si>
  <si>
    <t>AGRIGENTO (PROV)</t>
  </si>
  <si>
    <t>ALESSANDRIA (PROV)</t>
  </si>
  <si>
    <t>ANCONA (PROV)</t>
  </si>
  <si>
    <t>AREZZO (PROV)</t>
  </si>
  <si>
    <t>ASCOLI PICENO (PROV)</t>
  </si>
  <si>
    <t>AVELLINO (PROV)</t>
  </si>
  <si>
    <t>BARI (PROV)</t>
  </si>
  <si>
    <t>BARLETTA-ANDRIA-TRANI (PROV)</t>
  </si>
  <si>
    <t>BELLUNO (PROV)</t>
  </si>
  <si>
    <t>BENEVENTO (PROV)</t>
  </si>
  <si>
    <t>BERGAMO (PROV)</t>
  </si>
  <si>
    <t>BOLOGNA (PROV)</t>
  </si>
  <si>
    <t>BOLZANO (PROV)</t>
  </si>
  <si>
    <t>CAGLIARI (PROV)</t>
  </si>
  <si>
    <t>CATANIA (PROV)</t>
  </si>
  <si>
    <t>CATANZARO (PROV)</t>
  </si>
  <si>
    <t>CHIETI (PROV)</t>
  </si>
  <si>
    <t>COSENZA (PROV)</t>
  </si>
  <si>
    <t>ENNA (PROV)</t>
  </si>
  <si>
    <t>FERRARA (PROV)</t>
  </si>
  <si>
    <t>FORLÌ-CESENA (PROV)</t>
  </si>
  <si>
    <t>GENOVA (PROV)</t>
  </si>
  <si>
    <t>GROSSETO (PROV)</t>
  </si>
  <si>
    <t>IMPERIA (PROV)</t>
  </si>
  <si>
    <t>LA SPEZIA (PROV)</t>
  </si>
  <si>
    <t>L'AQUILA (PROV)</t>
  </si>
  <si>
    <t>LIVORNO (PROV)</t>
  </si>
  <si>
    <t>LODI (PROV)</t>
  </si>
  <si>
    <t>LUCCA (PROV)</t>
  </si>
  <si>
    <t>MANTOVA (PROV)</t>
  </si>
  <si>
    <t>MEDIO CAMPIDANO (PROV)</t>
  </si>
  <si>
    <t>MESSINA (PROV)</t>
  </si>
  <si>
    <t>MODENA (PROV)</t>
  </si>
  <si>
    <t>PADOVA (PROV)</t>
  </si>
  <si>
    <t>PAVIA (PROV)</t>
  </si>
  <si>
    <t>PERUGIA (PROV)</t>
  </si>
  <si>
    <t>PESCARA (PROV)</t>
  </si>
  <si>
    <t>PIACENZA (PROV)</t>
  </si>
  <si>
    <t>PISA (PROV)</t>
  </si>
  <si>
    <t>PORDENONE (PROV)</t>
  </si>
  <si>
    <t>RAVENNA (PROV)</t>
  </si>
  <si>
    <t>REGGIO EMILIA (PROV)</t>
  </si>
  <si>
    <t>RIETI (PROV)</t>
  </si>
  <si>
    <t>RIMINI (PROV)</t>
  </si>
  <si>
    <t>ROMA (PROV)</t>
  </si>
  <si>
    <t>SAVONA (PROV)</t>
  </si>
  <si>
    <t>SIENA (PROV)</t>
  </si>
  <si>
    <t>SIRACUSA (PROV)</t>
  </si>
  <si>
    <t>SONDRIO (PROV)</t>
  </si>
  <si>
    <t>TARANTO (PROV)</t>
  </si>
  <si>
    <t>TERAMO (PROV)</t>
  </si>
  <si>
    <t>TERNI (PROV)</t>
  </si>
  <si>
    <t>TRENTO (PROV)</t>
  </si>
  <si>
    <t>UDINE (PROV)</t>
  </si>
  <si>
    <t>VICENZA (PROV)</t>
  </si>
  <si>
    <t>MACERATA (PROV)</t>
  </si>
  <si>
    <t>MONZA E BRIANZA (PROV)</t>
  </si>
  <si>
    <t>PRATO (PROV)</t>
  </si>
  <si>
    <t>BIELLA (PROV)</t>
  </si>
  <si>
    <t>ITALIA totale</t>
  </si>
  <si>
    <t>Solo pendolari (lavoro/scuola), origine Italia con destinazione Ticino e Grigioni italiano</t>
  </si>
  <si>
    <t>CENTRO VALLE INTELVI (CO)</t>
  </si>
  <si>
    <t>GERA LARIO (CO)</t>
  </si>
  <si>
    <t>LAMBRUGO (CO)</t>
  </si>
  <si>
    <t>PIGRA (CO)</t>
  </si>
  <si>
    <t>RAMPONIO VERNA (CO)</t>
  </si>
  <si>
    <t>COMO (PROV) Totale</t>
  </si>
  <si>
    <t>TICINO + GR IT Totale</t>
  </si>
  <si>
    <t>NOVARA (PROV) Totale</t>
  </si>
  <si>
    <t>VARESE (PROV) Totale</t>
  </si>
  <si>
    <t>TORINO (PROV) Totale</t>
  </si>
  <si>
    <t>ANZOLA D'OSSOLA (VB)</t>
  </si>
  <si>
    <t>BAVENO (VB)</t>
  </si>
  <si>
    <t>CREVOLADOSSOLA (VB)</t>
  </si>
  <si>
    <t>CURSOLO-ORASSO (VB)</t>
  </si>
  <si>
    <t>DOMODOSSOLA (VB)</t>
  </si>
  <si>
    <t>FALMENTA (VB)</t>
  </si>
  <si>
    <t>SANTA MARIA MAGGIORE (VB)</t>
  </si>
  <si>
    <t>VALLE CANNOBINA (VB)</t>
  </si>
  <si>
    <t>VERBANIA (PROV) Totale</t>
  </si>
  <si>
    <t>COLVERDE (CO)</t>
  </si>
  <si>
    <t>GERMASINO (CO)</t>
  </si>
  <si>
    <t>MEZZEGRA (CO)</t>
  </si>
  <si>
    <t>PARÈ (CO)</t>
  </si>
  <si>
    <t>SALA COMACINA (CO)</t>
  </si>
  <si>
    <t>SSAN FERMO DELLA BATTAGLIA (CO)</t>
  </si>
  <si>
    <t>UGGIATE CON RONAGO (CO)</t>
  </si>
  <si>
    <t>LECCO (PROV) Totale</t>
  </si>
  <si>
    <t>MILANO (PROV) Totale</t>
  </si>
  <si>
    <t>MONZA BRIANZA (PROV) Totale</t>
  </si>
  <si>
    <t>VERONA (PROV) Totale</t>
  </si>
  <si>
    <t>BREBBIA (VA)</t>
  </si>
  <si>
    <t>TRESA</t>
  </si>
  <si>
    <t>BOGNANCO (VB)</t>
  </si>
  <si>
    <t>CRAVEGGIA (VB)</t>
  </si>
  <si>
    <t>CRODO (VB)</t>
  </si>
  <si>
    <t>MASERA (VB)</t>
  </si>
  <si>
    <t>MONTECRESTESE (VB)</t>
  </si>
  <si>
    <t>PIEVE VERGONTE (VB)</t>
  </si>
  <si>
    <t>PREMOSELLO-CHIOVENDA (VB)</t>
  </si>
  <si>
    <t>RE (VB)</t>
  </si>
  <si>
    <t>TOCENO (VB)</t>
  </si>
  <si>
    <t>TRASQUERA (VB)</t>
  </si>
  <si>
    <t>VARZO (VB)</t>
  </si>
  <si>
    <t>VAUD VD Totale</t>
  </si>
  <si>
    <t>ALESSANDRIA (PROV) Totale</t>
  </si>
  <si>
    <t>AOSTA (PROV) Totale</t>
  </si>
  <si>
    <t>BENEVENTO (PROV) Totale</t>
  </si>
  <si>
    <t>BERGAMO (PROV) Totale</t>
  </si>
  <si>
    <t>BOLOGNA (PROV) Totale</t>
  </si>
  <si>
    <t>BRESCIA (PROV) Totale</t>
  </si>
  <si>
    <t>CASTELMARTE (CO)</t>
  </si>
  <si>
    <t>LURAGO D'ERBA (CO)</t>
  </si>
  <si>
    <t>REZZAGO (CO)</t>
  </si>
  <si>
    <t>SAN FENEGRO (CO)</t>
  </si>
  <si>
    <t>SAN FERMO DELLA BATTAGLIA (CO)</t>
  </si>
  <si>
    <t>LODI (PROV) Totale</t>
  </si>
  <si>
    <t>PAVIA (PROV) Totale</t>
  </si>
  <si>
    <t>REGGIO EMILIA (PROV) Totale</t>
  </si>
  <si>
    <t>GERENZANO (VA)</t>
  </si>
  <si>
    <t>BELLAGIO (CO)</t>
  </si>
  <si>
    <t>BLEVIO (CO)</t>
  </si>
  <si>
    <t>EUPILIO (CO)</t>
  </si>
  <si>
    <t>VAL DONGO (CO)</t>
  </si>
  <si>
    <t>PRATO (PROV) Totale</t>
  </si>
  <si>
    <t>SIENA (PROV) Totale</t>
  </si>
  <si>
    <t>SONDRIO (PROV) Totale</t>
  </si>
  <si>
    <t>BIELLA (PROV) Totale</t>
  </si>
  <si>
    <t>MASCIAGO PRIMO (VA)</t>
  </si>
  <si>
    <t>VACCAGNO VARESE (VA)</t>
  </si>
  <si>
    <t>NAPOLI (PROV) Totale</t>
  </si>
  <si>
    <t>AZZIO (VA)</t>
  </si>
  <si>
    <t>BRINZIO (VA)</t>
  </si>
  <si>
    <t>ANTRONA SCHIERANCO (VB)</t>
  </si>
  <si>
    <t>VERCELLI (PROV) Totale</t>
  </si>
  <si>
    <t>LIVO (CO)</t>
  </si>
  <si>
    <t>SAN BARTOLOMEO VAL CAVARGNA (CO)</t>
  </si>
  <si>
    <t>SORICO (CO)</t>
  </si>
  <si>
    <t>VAL CAVARGNA (CO)</t>
  </si>
  <si>
    <t>IRAGNA</t>
  </si>
  <si>
    <t>FERNO (VA)</t>
  </si>
  <si>
    <t>BARNI (CO)</t>
  </si>
  <si>
    <t>CADREZZATE (VA)</t>
  </si>
  <si>
    <t>PONTE CUNARDO (VA)</t>
  </si>
  <si>
    <t>SAN GALLO SG Totale</t>
  </si>
  <si>
    <t>VALBRONA (CO)</t>
  </si>
  <si>
    <t>RANCO (VA)</t>
  </si>
  <si>
    <t>OLGIATE OLGIATE OLONA (VA)</t>
  </si>
  <si>
    <t>Autoveicoli in entrata, secondo valico, secondo scopo del viaggio, nel 2024</t>
  </si>
  <si>
    <t>Solo lavoratori pendolari, origine Italia con destinazione Ticino e Grigioni italiano</t>
  </si>
  <si>
    <t>Solo lavoratori pendolari con orari non flessibili, origine Italia con destinazione Ticino e Grigioni italiano</t>
  </si>
  <si>
    <t>Autoveicoli in entrata, secondo valico, secondo svolgimento di lavoro a turni, nel 2024</t>
  </si>
  <si>
    <t>P+R</t>
  </si>
  <si>
    <t>Si, posteggio pubblico a pagamento</t>
  </si>
  <si>
    <t>BELLINZONESE Totale</t>
  </si>
  <si>
    <t>GR ITALIANO</t>
  </si>
  <si>
    <t>LOSTALLO (GR) Totale</t>
  </si>
  <si>
    <t>MESOCCO (GR)</t>
  </si>
  <si>
    <t>MESOCCO (GR) Totale</t>
  </si>
  <si>
    <t>GR ITALIANO Totale</t>
  </si>
  <si>
    <t>BOSCO GURIN</t>
  </si>
  <si>
    <t>BOSCO GURIN Totale</t>
  </si>
  <si>
    <t>CAVIGLIANO Totale</t>
  </si>
  <si>
    <t>CENTOVALLI</t>
  </si>
  <si>
    <t>CENTOVALLI Totale</t>
  </si>
  <si>
    <t>GORDEVIO Totale</t>
  </si>
  <si>
    <t>VERZASCA</t>
  </si>
  <si>
    <t>VERZASCA Totale</t>
  </si>
  <si>
    <t>LOCARNESE E VALLEMAGGIA Totale</t>
  </si>
  <si>
    <t>ARANNO Totale</t>
  </si>
  <si>
    <t>P car pooling</t>
  </si>
  <si>
    <t>BRE Totale</t>
  </si>
  <si>
    <t>LOPAGNO Totale</t>
  </si>
  <si>
    <t>MEDEGLIA Totale</t>
  </si>
  <si>
    <t>PAMBIO-NORANCO</t>
  </si>
  <si>
    <t>PAMBIO-NORANCO Totale</t>
  </si>
  <si>
    <t>SIGIRINO Totale</t>
  </si>
  <si>
    <t>TORRICELLA TAVERNE</t>
  </si>
  <si>
    <t>TORRICELLA TAVERNE Totale</t>
  </si>
  <si>
    <t>TRESA Totale</t>
  </si>
  <si>
    <t>LUGANESE Totale</t>
  </si>
  <si>
    <t>CANEGGIO Totale</t>
  </si>
  <si>
    <t>MENDRISIOTTO Totale</t>
  </si>
  <si>
    <t>AMBRI-PIOTTA Totale</t>
  </si>
  <si>
    <t>BLENIO</t>
  </si>
  <si>
    <t>BLENIO Totale</t>
  </si>
  <si>
    <t>FAIDO Totale</t>
  </si>
  <si>
    <t>IRAGNA Totale</t>
  </si>
  <si>
    <t>LODRINO Totale</t>
  </si>
  <si>
    <t>MALVAGLIA Totale</t>
  </si>
  <si>
    <t>OSOGNA Totale</t>
  </si>
  <si>
    <t>PERSONICO Totale</t>
  </si>
  <si>
    <t>TRE VALLI Totale</t>
  </si>
  <si>
    <t>Autoveicoli in entrata, secondo valico, secondo regolarità dello spostamento, nel 2024</t>
  </si>
  <si>
    <t>Autoveicoli in entrata, secondo destinazione, secondo tipologia di posteggio a disposizione, nel 2024</t>
  </si>
  <si>
    <t>Regioni</t>
  </si>
  <si>
    <t>Solo pendolari (lavoro/scuola), origine Italia con destinazione Ticino e Grigioni italiano che dispongono di un posteggio</t>
  </si>
  <si>
    <t>Regione</t>
  </si>
  <si>
    <t>Comune</t>
  </si>
  <si>
    <t>Autoveicoli in entrata, secondo destinazione, secondo posizione posteggio, nel 2024</t>
  </si>
  <si>
    <t>Ticino + GR IT</t>
  </si>
  <si>
    <t>Solo pendolari (lavoro/scuola), origine Italia con destinazione Ticino e Grigioni italiano che dispongono di un posteggio privato</t>
  </si>
  <si>
    <t>Conteggio  totale</t>
  </si>
  <si>
    <t>D-3 (Regione)</t>
  </si>
  <si>
    <t>D-4 (Comune)</t>
  </si>
  <si>
    <t>Affidabilità</t>
  </si>
  <si>
    <t>Attività legata al veicolo</t>
  </si>
  <si>
    <t>Autonomia e flessibilità</t>
  </si>
  <si>
    <t>Esigenza medica</t>
  </si>
  <si>
    <t>Necessità lavorative (viaggi intineranti, ecc.)</t>
  </si>
  <si>
    <t>Orari</t>
  </si>
  <si>
    <t>Trasporto materiale ingombrante, bagagli</t>
  </si>
  <si>
    <t>Carpooling</t>
  </si>
  <si>
    <t>Solo origine Italia con destinazione Ticino e Grigioni italiano</t>
  </si>
  <si>
    <t>Autoveicoli in entrata, provincia di origine, secondo lo scopo dello spostamento, nel 2024</t>
  </si>
  <si>
    <t>Autoveicoli in entrata, secondo il valico, secondo lo scopo dello spostamento, nel 2024</t>
  </si>
  <si>
    <t>Tutte le province</t>
  </si>
  <si>
    <t>&gt;5</t>
  </si>
  <si>
    <t>Autoveicoli in entrata, secondo il valico, secondo occupazione, nel 2024</t>
  </si>
  <si>
    <t>Regione valico</t>
  </si>
  <si>
    <t>LOCARNESE</t>
  </si>
  <si>
    <t>Autoveicoli in entrata, secondo il valico, secondo occupazione, secondo scopo, nel 2024</t>
  </si>
  <si>
    <t>Totale tutti i valici</t>
  </si>
  <si>
    <t>Totale Locarnese</t>
  </si>
  <si>
    <t>Totale Luganese</t>
  </si>
  <si>
    <t>Totale Mendrisiotto</t>
  </si>
  <si>
    <t>Autoveicoli in entrata, secondo il valico, secondo occupazione, secondo Fascia oraria nel 2024</t>
  </si>
  <si>
    <t>LOCARNESE Totale</t>
  </si>
  <si>
    <t>SAN BERNARDINO (GR)</t>
  </si>
  <si>
    <t>SOAZZA (GR)</t>
  </si>
  <si>
    <t>LAVERTEZZO</t>
  </si>
  <si>
    <t>ONSERNONE</t>
  </si>
  <si>
    <t>BIDOGNO</t>
  </si>
  <si>
    <t>CIMADERA</t>
  </si>
  <si>
    <t>BREGGIA</t>
  </si>
  <si>
    <t>RIVIERA</t>
  </si>
  <si>
    <t>Regione/Valico di entrata</t>
  </si>
  <si>
    <t>Regione/Comune di destinazione</t>
  </si>
  <si>
    <t>Autoveicoli in entrata, secondo regione valico di entrata, secondo destinazione, secondo occupazione, nel 2024</t>
  </si>
  <si>
    <t>Autoveicoli in entrata, secondo il distretto di entrata, secondo il distretto di destinazione, nel 2024</t>
  </si>
  <si>
    <t>Solo lavoratori (pendolari), origine Italia con destinazione Ticino e Grigioni italiano</t>
  </si>
  <si>
    <t>Quanti giorni a settimana può fare telelavoro?</t>
  </si>
  <si>
    <t>Grado di occupazione in CH?</t>
  </si>
  <si>
    <t>1-10%</t>
  </si>
  <si>
    <t>11-20%</t>
  </si>
  <si>
    <t>21-30%</t>
  </si>
  <si>
    <t>31-40%</t>
  </si>
  <si>
    <t>41-50%</t>
  </si>
  <si>
    <t>51-60%</t>
  </si>
  <si>
    <t>61-70%</t>
  </si>
  <si>
    <t>71-80%</t>
  </si>
  <si>
    <t>81-90%</t>
  </si>
  <si>
    <t>91-100%</t>
  </si>
  <si>
    <t>Grado di occupazione lavorativa in CH, nel 2024</t>
  </si>
  <si>
    <t>Può fare telelavoro?</t>
  </si>
  <si>
    <t>NO Totale</t>
  </si>
  <si>
    <t>SI Totale</t>
  </si>
  <si>
    <t>Possibilità di fare telelavoro, nel 2024</t>
  </si>
  <si>
    <t>Scelta del giorno di telelavoro, nel 2024</t>
  </si>
  <si>
    <t>Solitamente in quali giorni svolge telelavoro?</t>
  </si>
  <si>
    <t>Gio</t>
  </si>
  <si>
    <t>Gio,Ma</t>
  </si>
  <si>
    <t>Gio,Me</t>
  </si>
  <si>
    <t>Gio,Ve</t>
  </si>
  <si>
    <t>Lu</t>
  </si>
  <si>
    <t>Lu,Gio</t>
  </si>
  <si>
    <t>Lu,Gio,Ve</t>
  </si>
  <si>
    <t>Lu,Ma</t>
  </si>
  <si>
    <t>Lu,Ma,Me</t>
  </si>
  <si>
    <t>Lu,Ma,Me,Gio</t>
  </si>
  <si>
    <t>Lu,Ma,Me,Gio,Ve</t>
  </si>
  <si>
    <t>Lu,Ma,Ve</t>
  </si>
  <si>
    <t>Lu,Me</t>
  </si>
  <si>
    <t>Lu,Me,Gio</t>
  </si>
  <si>
    <t>Lu,Me,Ve</t>
  </si>
  <si>
    <t>Lu,Sa</t>
  </si>
  <si>
    <t>Lu,Ve</t>
  </si>
  <si>
    <t>Lu-Sa</t>
  </si>
  <si>
    <t>Lu-Ve</t>
  </si>
  <si>
    <t>Ma</t>
  </si>
  <si>
    <t>Ma,Gio</t>
  </si>
  <si>
    <t>Ma,Gio,Ve</t>
  </si>
  <si>
    <t>Ma,Me</t>
  </si>
  <si>
    <t>Ma,Me,Gio</t>
  </si>
  <si>
    <t>MaVe</t>
  </si>
  <si>
    <t>Me</t>
  </si>
  <si>
    <t>Me,Gio</t>
  </si>
  <si>
    <t>Me,Ve</t>
  </si>
  <si>
    <t>Sa</t>
  </si>
  <si>
    <t>Ve</t>
  </si>
  <si>
    <t>Ve,Gio</t>
  </si>
  <si>
    <t>Scopo del viaggio acquisti, destinazione Ticino e Grigioni italiano</t>
  </si>
  <si>
    <t>Ritorno elenco indicatori,  destinazione Ticino e Grigioni italiano</t>
  </si>
  <si>
    <t>Mancanza di alternative,  destinazione Ticino e Grigioni italiano</t>
  </si>
  <si>
    <t>Scopo del viaggio Lavoro (pendolare), destinazione Ticino e Grigioni italiano</t>
  </si>
  <si>
    <t>Allegati inchiesta sulla mobilità transfrontaliera 2024</t>
  </si>
  <si>
    <t>Autoveicoli in entrata, secondo valico, secondo scopo del viaggio con immatricolazione, nel 2024</t>
  </si>
  <si>
    <t>Quota di posteggi a pagamento, secondo destinazione, nel 2024</t>
  </si>
  <si>
    <t>Transito attraverso il Canton Ticino con destinazione in Italia</t>
  </si>
  <si>
    <t>Scopo del viaggio Scuola (pendolare) in Ticino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</si>
</sst>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</cellStyleXfs>
  <cellXfs count="182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2" borderId="1" xfId="0" applyFont="1" applyFill="1" applyBorder="1"/>
    <xf numFmtId="0" fontId="1" fillId="0" borderId="0" xfId="0" applyFont="1"/>
    <xf numFmtId="3" fontId="1" fillId="0" borderId="0" xfId="0" applyNumberFormat="1" applyFont="1"/>
    <xf numFmtId="3" fontId="1" fillId="2" borderId="1" xfId="0" applyNumberFormat="1" applyFont="1" applyFill="1" applyBorder="1"/>
    <xf numFmtId="0" fontId="2" fillId="0" borderId="0" xfId="1"/>
    <xf numFmtId="0" fontId="3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4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3" fontId="2" fillId="0" borderId="0" xfId="1" applyNumberFormat="1"/>
    <xf numFmtId="3" fontId="6" fillId="0" borderId="0" xfId="0" applyNumberFormat="1" applyFont="1"/>
    <xf numFmtId="3" fontId="3" fillId="0" borderId="0" xfId="0" applyNumberFormat="1" applyFont="1"/>
    <xf numFmtId="0" fontId="1" fillId="5" borderId="0" xfId="0" applyFont="1" applyFill="1"/>
    <xf numFmtId="0" fontId="0" fillId="5" borderId="0" xfId="0" applyFill="1"/>
    <xf numFmtId="3" fontId="0" fillId="5" borderId="0" xfId="0" applyNumberFormat="1" applyFill="1"/>
    <xf numFmtId="0" fontId="1" fillId="5" borderId="1" xfId="0" applyFont="1" applyFill="1" applyBorder="1"/>
    <xf numFmtId="0" fontId="1" fillId="5" borderId="3" xfId="0" applyFont="1" applyFill="1" applyBorder="1"/>
    <xf numFmtId="3" fontId="1" fillId="5" borderId="3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5" borderId="0" xfId="0" applyFont="1" applyFill="1" applyBorder="1"/>
    <xf numFmtId="16" fontId="1" fillId="2" borderId="1" xfId="0" quotePrefix="1" applyNumberFormat="1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2" fontId="0" fillId="0" borderId="0" xfId="0" applyNumberFormat="1"/>
    <xf numFmtId="3" fontId="1" fillId="2" borderId="0" xfId="0" applyNumberFormat="1" applyFont="1" applyFill="1"/>
    <xf numFmtId="3" fontId="1" fillId="5" borderId="0" xfId="0" applyNumberFormat="1" applyFont="1" applyFill="1"/>
    <xf numFmtId="0" fontId="0" fillId="4" borderId="0" xfId="0" applyFill="1"/>
    <xf numFmtId="0" fontId="1" fillId="4" borderId="0" xfId="0" applyFont="1" applyFill="1"/>
    <xf numFmtId="9" fontId="1" fillId="2" borderId="1" xfId="2" applyNumberFormat="1" applyFont="1" applyFill="1" applyBorder="1"/>
    <xf numFmtId="0" fontId="0" fillId="0" borderId="0" xfId="0" applyAlignment="1">
      <alignment horizontal="left"/>
    </xf>
    <xf numFmtId="10" fontId="0" fillId="0" borderId="0" xfId="2" applyNumberFormat="1" applyFont="1"/>
    <xf numFmtId="0" fontId="1" fillId="3" borderId="2" xfId="0" applyFont="1" applyFill="1" applyBorder="1"/>
    <xf numFmtId="16" fontId="1" fillId="2" borderId="1" xfId="0" quotePrefix="1" applyNumberFormat="1" applyFont="1" applyFill="1" applyBorder="1"/>
    <xf numFmtId="0" fontId="0" fillId="0" borderId="0" xfId="0"/>
    <xf numFmtId="2" fontId="0" fillId="0" borderId="0" xfId="0" applyNumberFormat="1"/>
    <xf numFmtId="3" fontId="1" fillId="2" borderId="0" xfId="0" applyNumberFormat="1" applyFont="1" applyFill="1" applyAlignment="1">
      <alignment horizontal="center"/>
    </xf>
    <xf numFmtId="9" fontId="0" fillId="5" borderId="0" xfId="0" applyNumberFormat="1" applyFill="1"/>
    <xf numFmtId="9" fontId="1" fillId="5" borderId="3" xfId="0" applyNumberFormat="1" applyFont="1" applyFill="1" applyBorder="1"/>
    <xf numFmtId="9" fontId="0" fillId="0" borderId="0" xfId="0" applyNumberFormat="1"/>
    <xf numFmtId="9" fontId="1" fillId="3" borderId="0" xfId="2" applyNumberFormat="1" applyFont="1" applyFill="1" applyBorder="1"/>
    <xf numFmtId="9" fontId="1" fillId="5" borderId="3" xfId="2" applyNumberFormat="1" applyFont="1" applyFill="1" applyBorder="1"/>
    <xf numFmtId="9" fontId="1" fillId="2" borderId="1" xfId="0" applyNumberFormat="1" applyFont="1" applyFill="1" applyBorder="1"/>
    <xf numFmtId="9" fontId="1" fillId="2" borderId="0" xfId="0" applyNumberFormat="1" applyFont="1" applyFill="1"/>
    <xf numFmtId="3" fontId="9" fillId="5" borderId="3" xfId="0" applyNumberFormat="1" applyFont="1" applyFill="1" applyBorder="1"/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0" borderId="0" xfId="0" applyFont="1"/>
    <xf numFmtId="10" fontId="0" fillId="0" borderId="0" xfId="0" applyNumberFormat="1"/>
    <xf numFmtId="0" fontId="10" fillId="0" borderId="1" xfId="0" applyFont="1" applyBorder="1"/>
    <xf numFmtId="0" fontId="10" fillId="0" borderId="3" xfId="0" applyFont="1" applyBorder="1"/>
    <xf numFmtId="3" fontId="10" fillId="0" borderId="3" xfId="0" applyNumberFormat="1" applyFont="1" applyBorder="1"/>
    <xf numFmtId="10" fontId="10" fillId="0" borderId="3" xfId="0" applyNumberFormat="1" applyFont="1" applyBorder="1"/>
    <xf numFmtId="0" fontId="10" fillId="0" borderId="0" xfId="0" applyFont="1" applyBorder="1"/>
    <xf numFmtId="9" fontId="10" fillId="0" borderId="3" xfId="0" applyNumberFormat="1" applyFont="1" applyBorder="1"/>
    <xf numFmtId="3" fontId="10" fillId="0" borderId="0" xfId="0" applyNumberFormat="1" applyFont="1"/>
    <xf numFmtId="10" fontId="10" fillId="0" borderId="0" xfId="0" applyNumberFormat="1" applyFont="1"/>
    <xf numFmtId="10" fontId="1" fillId="3" borderId="0" xfId="2" applyNumberFormat="1" applyFont="1" applyFill="1" applyBorder="1"/>
    <xf numFmtId="10" fontId="1" fillId="5" borderId="3" xfId="2" applyNumberFormat="1" applyFont="1" applyFill="1" applyBorder="1"/>
    <xf numFmtId="10" fontId="1" fillId="2" borderId="0" xfId="0" applyNumberFormat="1" applyFont="1" applyFill="1"/>
    <xf numFmtId="10" fontId="1" fillId="2" borderId="1" xfId="0" applyNumberFormat="1" applyFont="1" applyFill="1" applyBorder="1"/>
    <xf numFmtId="10" fontId="0" fillId="5" borderId="0" xfId="0" applyNumberFormat="1" applyFill="1"/>
    <xf numFmtId="1" fontId="0" fillId="0" borderId="0" xfId="0" applyNumberFormat="1"/>
    <xf numFmtId="1" fontId="10" fillId="0" borderId="0" xfId="0" applyNumberFormat="1" applyFont="1"/>
    <xf numFmtId="1" fontId="10" fillId="0" borderId="3" xfId="0" applyNumberFormat="1" applyFont="1" applyBorder="1"/>
    <xf numFmtId="1" fontId="1" fillId="3" borderId="0" xfId="0" applyNumberFormat="1" applyFont="1" applyFill="1" applyBorder="1"/>
    <xf numFmtId="0" fontId="1" fillId="2" borderId="0" xfId="0" applyFont="1" applyFill="1" applyBorder="1"/>
    <xf numFmtId="0" fontId="10" fillId="5" borderId="0" xfId="0" applyFont="1" applyFill="1" applyBorder="1"/>
    <xf numFmtId="0" fontId="10" fillId="5" borderId="1" xfId="0" applyFont="1" applyFill="1" applyBorder="1"/>
    <xf numFmtId="0" fontId="10" fillId="5" borderId="3" xfId="0" applyFont="1" applyFill="1" applyBorder="1"/>
    <xf numFmtId="3" fontId="10" fillId="5" borderId="3" xfId="0" applyNumberFormat="1" applyFont="1" applyFill="1" applyBorder="1"/>
    <xf numFmtId="10" fontId="10" fillId="5" borderId="3" xfId="0" applyNumberFormat="1" applyFont="1" applyFill="1" applyBorder="1"/>
    <xf numFmtId="0" fontId="10" fillId="5" borderId="0" xfId="0" applyFont="1" applyFill="1"/>
    <xf numFmtId="10" fontId="1" fillId="2" borderId="1" xfId="0" applyNumberFormat="1" applyFont="1" applyFill="1" applyBorder="1" applyAlignment="1">
      <alignment horizontal="center"/>
    </xf>
    <xf numFmtId="10" fontId="1" fillId="5" borderId="3" xfId="0" applyNumberFormat="1" applyFont="1" applyFill="1" applyBorder="1"/>
    <xf numFmtId="10" fontId="1" fillId="2" borderId="0" xfId="0" applyNumberFormat="1" applyFont="1" applyFill="1" applyAlignment="1">
      <alignment horizontal="center"/>
    </xf>
    <xf numFmtId="0" fontId="10" fillId="6" borderId="0" xfId="0" applyFont="1" applyFill="1"/>
    <xf numFmtId="0" fontId="0" fillId="6" borderId="0" xfId="0" applyFill="1"/>
    <xf numFmtId="3" fontId="0" fillId="6" borderId="0" xfId="0" applyNumberFormat="1" applyFill="1"/>
    <xf numFmtId="10" fontId="0" fillId="6" borderId="0" xfId="0" applyNumberFormat="1" applyFill="1"/>
    <xf numFmtId="0" fontId="10" fillId="6" borderId="1" xfId="0" applyFont="1" applyFill="1" applyBorder="1"/>
    <xf numFmtId="0" fontId="10" fillId="6" borderId="3" xfId="0" applyFont="1" applyFill="1" applyBorder="1"/>
    <xf numFmtId="3" fontId="10" fillId="6" borderId="3" xfId="0" applyNumberFormat="1" applyFont="1" applyFill="1" applyBorder="1"/>
    <xf numFmtId="10" fontId="10" fillId="6" borderId="3" xfId="0" applyNumberFormat="1" applyFont="1" applyFill="1" applyBorder="1"/>
    <xf numFmtId="0" fontId="10" fillId="6" borderId="0" xfId="0" applyFont="1" applyFill="1" applyBorder="1"/>
    <xf numFmtId="0" fontId="1" fillId="6" borderId="0" xfId="0" applyFont="1" applyFill="1"/>
    <xf numFmtId="0" fontId="10" fillId="2" borderId="0" xfId="0" applyFont="1" applyFill="1"/>
    <xf numFmtId="3" fontId="10" fillId="2" borderId="0" xfId="0" applyNumberFormat="1" applyFont="1" applyFill="1"/>
    <xf numFmtId="10" fontId="10" fillId="2" borderId="0" xfId="0" applyNumberFormat="1" applyFont="1" applyFill="1"/>
    <xf numFmtId="0" fontId="10" fillId="2" borderId="1" xfId="0" applyFont="1" applyFill="1" applyBorder="1"/>
    <xf numFmtId="3" fontId="10" fillId="2" borderId="1" xfId="0" applyNumberFormat="1" applyFont="1" applyFill="1" applyBorder="1"/>
    <xf numFmtId="10" fontId="10" fillId="2" borderId="1" xfId="0" applyNumberFormat="1" applyFont="1" applyFill="1" applyBorder="1"/>
    <xf numFmtId="3" fontId="10" fillId="2" borderId="0" xfId="0" applyNumberFormat="1" applyFont="1" applyFill="1" applyAlignment="1">
      <alignment horizontal="center"/>
    </xf>
    <xf numFmtId="0" fontId="10" fillId="3" borderId="0" xfId="0" applyFont="1" applyFill="1" applyBorder="1"/>
    <xf numFmtId="3" fontId="10" fillId="3" borderId="0" xfId="0" applyNumberFormat="1" applyFont="1" applyFill="1" applyBorder="1"/>
    <xf numFmtId="10" fontId="10" fillId="3" borderId="0" xfId="0" applyNumberFormat="1" applyFont="1" applyFill="1" applyBorder="1"/>
    <xf numFmtId="10" fontId="10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10" fontId="10" fillId="2" borderId="2" xfId="0" applyNumberFormat="1" applyFont="1" applyFill="1" applyBorder="1"/>
    <xf numFmtId="0" fontId="10" fillId="2" borderId="2" xfId="0" applyFont="1" applyFill="1" applyBorder="1" applyAlignment="1">
      <alignment horizontal="left"/>
    </xf>
    <xf numFmtId="3" fontId="10" fillId="2" borderId="2" xfId="0" applyNumberFormat="1" applyFont="1" applyFill="1" applyBorder="1"/>
    <xf numFmtId="0" fontId="10" fillId="3" borderId="2" xfId="0" applyFont="1" applyFill="1" applyBorder="1" applyAlignment="1">
      <alignment horizontal="left"/>
    </xf>
    <xf numFmtId="3" fontId="10" fillId="3" borderId="2" xfId="0" applyNumberFormat="1" applyFont="1" applyFill="1" applyBorder="1"/>
    <xf numFmtId="10" fontId="10" fillId="3" borderId="2" xfId="0" applyNumberFormat="1" applyFont="1" applyFill="1" applyBorder="1"/>
    <xf numFmtId="0" fontId="0" fillId="5" borderId="0" xfId="0" applyFill="1" applyAlignment="1">
      <alignment horizontal="right"/>
    </xf>
    <xf numFmtId="0" fontId="10" fillId="0" borderId="1" xfId="0" applyFont="1" applyBorder="1" applyAlignment="1">
      <alignment horizontal="left"/>
    </xf>
    <xf numFmtId="10" fontId="0" fillId="4" borderId="0" xfId="0" applyNumberFormat="1" applyFill="1"/>
    <xf numFmtId="0" fontId="1" fillId="6" borderId="3" xfId="0" applyFont="1" applyFill="1" applyBorder="1"/>
    <xf numFmtId="2" fontId="1" fillId="2" borderId="0" xfId="0" applyNumberFormat="1" applyFont="1" applyFill="1"/>
    <xf numFmtId="2" fontId="1" fillId="2" borderId="1" xfId="0" applyNumberFormat="1" applyFont="1" applyFill="1" applyBorder="1"/>
    <xf numFmtId="2" fontId="1" fillId="3" borderId="2" xfId="0" applyNumberFormat="1" applyFont="1" applyFill="1" applyBorder="1"/>
    <xf numFmtId="2" fontId="0" fillId="5" borderId="0" xfId="0" applyNumberFormat="1" applyFill="1"/>
    <xf numFmtId="2" fontId="1" fillId="5" borderId="3" xfId="0" applyNumberFormat="1" applyFont="1" applyFill="1" applyBorder="1"/>
    <xf numFmtId="2" fontId="0" fillId="6" borderId="0" xfId="0" applyNumberFormat="1" applyFill="1"/>
    <xf numFmtId="2" fontId="1" fillId="6" borderId="3" xfId="0" applyNumberFormat="1" applyFont="1" applyFill="1" applyBorder="1"/>
    <xf numFmtId="2" fontId="10" fillId="0" borderId="0" xfId="0" applyNumberFormat="1" applyFont="1"/>
    <xf numFmtId="4" fontId="10" fillId="0" borderId="3" xfId="0" applyNumberFormat="1" applyFont="1" applyBorder="1"/>
    <xf numFmtId="4" fontId="0" fillId="5" borderId="0" xfId="0" applyNumberFormat="1" applyFill="1"/>
    <xf numFmtId="4" fontId="10" fillId="6" borderId="3" xfId="0" applyNumberFormat="1" applyFont="1" applyFill="1" applyBorder="1"/>
    <xf numFmtId="4" fontId="0" fillId="6" borderId="0" xfId="0" applyNumberFormat="1" applyFill="1"/>
    <xf numFmtId="2" fontId="10" fillId="2" borderId="0" xfId="0" applyNumberFormat="1" applyFont="1" applyFill="1"/>
    <xf numFmtId="2" fontId="10" fillId="2" borderId="1" xfId="0" applyNumberFormat="1" applyFont="1" applyFill="1" applyBorder="1"/>
    <xf numFmtId="2" fontId="10" fillId="7" borderId="1" xfId="0" applyNumberFormat="1" applyFont="1" applyFill="1" applyBorder="1"/>
    <xf numFmtId="2" fontId="10" fillId="0" borderId="1" xfId="0" applyNumberFormat="1" applyFont="1" applyBorder="1"/>
    <xf numFmtId="2" fontId="0" fillId="7" borderId="0" xfId="0" applyNumberFormat="1" applyFill="1"/>
    <xf numFmtId="2" fontId="10" fillId="2" borderId="2" xfId="0" applyNumberFormat="1" applyFont="1" applyFill="1" applyBorder="1"/>
    <xf numFmtId="9" fontId="0" fillId="0" borderId="0" xfId="0" applyNumberFormat="1" applyAlignment="1">
      <alignment horizontal="right"/>
    </xf>
    <xf numFmtId="9" fontId="1" fillId="3" borderId="0" xfId="2" applyNumberFormat="1" applyFont="1" applyFill="1" applyBorder="1" applyAlignment="1">
      <alignment horizontal="right"/>
    </xf>
    <xf numFmtId="9" fontId="0" fillId="5" borderId="0" xfId="0" applyNumberFormat="1" applyFill="1" applyAlignment="1">
      <alignment horizontal="right"/>
    </xf>
    <xf numFmtId="9" fontId="1" fillId="5" borderId="3" xfId="0" applyNumberFormat="1" applyFont="1" applyFill="1" applyBorder="1" applyAlignment="1">
      <alignment horizontal="right"/>
    </xf>
    <xf numFmtId="9" fontId="1" fillId="2" borderId="1" xfId="2" applyFont="1" applyFill="1" applyBorder="1" applyAlignment="1">
      <alignment horizontal="left"/>
    </xf>
    <xf numFmtId="3" fontId="0" fillId="7" borderId="0" xfId="0" applyNumberFormat="1" applyFill="1"/>
    <xf numFmtId="3" fontId="10" fillId="7" borderId="3" xfId="0" applyNumberFormat="1" applyFont="1" applyFill="1" applyBorder="1"/>
    <xf numFmtId="0" fontId="10" fillId="8" borderId="3" xfId="0" applyFont="1" applyFill="1" applyBorder="1"/>
    <xf numFmtId="3" fontId="10" fillId="8" borderId="3" xfId="0" applyNumberFormat="1" applyFont="1" applyFill="1" applyBorder="1"/>
    <xf numFmtId="3" fontId="10" fillId="9" borderId="3" xfId="0" applyNumberFormat="1" applyFont="1" applyFill="1" applyBorder="1"/>
    <xf numFmtId="3" fontId="10" fillId="10" borderId="0" xfId="0" applyNumberFormat="1" applyFont="1" applyFill="1" applyBorder="1"/>
    <xf numFmtId="3" fontId="0" fillId="10" borderId="0" xfId="0" applyNumberFormat="1" applyFill="1"/>
    <xf numFmtId="3" fontId="1" fillId="10" borderId="0" xfId="0" applyNumberFormat="1" applyFont="1" applyFill="1"/>
    <xf numFmtId="0" fontId="2" fillId="0" borderId="0" xfId="1" applyFont="1"/>
    <xf numFmtId="9" fontId="0" fillId="0" borderId="0" xfId="2" applyNumberFormat="1" applyFont="1"/>
    <xf numFmtId="9" fontId="1" fillId="2" borderId="0" xfId="2" applyNumberFormat="1" applyFont="1" applyFill="1"/>
    <xf numFmtId="9" fontId="10" fillId="0" borderId="0" xfId="2" applyNumberFormat="1" applyFont="1"/>
    <xf numFmtId="9" fontId="10" fillId="0" borderId="3" xfId="2" applyNumberFormat="1" applyFont="1" applyBorder="1"/>
    <xf numFmtId="9" fontId="10" fillId="5" borderId="3" xfId="0" applyNumberFormat="1" applyFont="1" applyFill="1" applyBorder="1"/>
    <xf numFmtId="9" fontId="1" fillId="5" borderId="0" xfId="0" applyNumberFormat="1" applyFont="1" applyFill="1" applyBorder="1"/>
    <xf numFmtId="9" fontId="1" fillId="5" borderId="0" xfId="0" applyNumberFormat="1" applyFont="1" applyFill="1"/>
    <xf numFmtId="9" fontId="10" fillId="2" borderId="1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10" fillId="2" borderId="0" xfId="0" applyNumberFormat="1" applyFont="1" applyFill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</cellXfs>
  <cellStyles count="4">
    <cellStyle name="Collegamento ipertestuale" xfId="1" builtinId="8"/>
    <cellStyle name="Normale" xfId="0" builtinId="0"/>
    <cellStyle name="Normale 2" xfId="3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B35"/>
  <sheetViews>
    <sheetView tabSelected="1" workbookViewId="0">
      <selection activeCell="K14" sqref="K14"/>
    </sheetView>
  </sheetViews>
  <sheetFormatPr defaultRowHeight="15" x14ac:dyDescent="0.25"/>
  <cols>
    <col min="1" max="1" width="5.7109375" style="10" bestFit="1" customWidth="1"/>
    <col min="2" max="2" width="40.85546875" bestFit="1" customWidth="1"/>
  </cols>
  <sheetData>
    <row r="2" spans="1:2" x14ac:dyDescent="0.25">
      <c r="B2" s="4" t="s">
        <v>1074</v>
      </c>
    </row>
    <row r="5" spans="1:2" ht="18.75" x14ac:dyDescent="0.3">
      <c r="B5" s="12" t="s">
        <v>500</v>
      </c>
    </row>
    <row r="6" spans="1:2" ht="15.75" x14ac:dyDescent="0.25">
      <c r="A6" s="11">
        <v>1</v>
      </c>
      <c r="B6" s="148" t="s">
        <v>634</v>
      </c>
    </row>
    <row r="7" spans="1:2" ht="15.75" x14ac:dyDescent="0.25">
      <c r="A7" s="11">
        <v>2</v>
      </c>
      <c r="B7" s="148" t="s">
        <v>684</v>
      </c>
    </row>
    <row r="8" spans="1:2" ht="15.75" x14ac:dyDescent="0.25">
      <c r="A8" s="11">
        <v>3</v>
      </c>
      <c r="B8" s="148" t="s">
        <v>403</v>
      </c>
    </row>
    <row r="9" spans="1:2" ht="15.75" x14ac:dyDescent="0.25">
      <c r="A9" s="11">
        <v>4</v>
      </c>
      <c r="B9" s="148" t="s">
        <v>635</v>
      </c>
    </row>
    <row r="10" spans="1:2" ht="15.75" x14ac:dyDescent="0.25">
      <c r="A10" s="11">
        <v>5</v>
      </c>
      <c r="B10" s="148" t="s">
        <v>636</v>
      </c>
    </row>
    <row r="11" spans="1:2" ht="15.75" x14ac:dyDescent="0.25">
      <c r="A11" s="11">
        <v>6</v>
      </c>
      <c r="B11" s="148" t="s">
        <v>637</v>
      </c>
    </row>
    <row r="12" spans="1:2" ht="15.75" x14ac:dyDescent="0.25">
      <c r="A12" s="11">
        <v>7</v>
      </c>
      <c r="B12" s="148" t="s">
        <v>638</v>
      </c>
    </row>
    <row r="13" spans="1:2" ht="15.75" x14ac:dyDescent="0.25">
      <c r="A13" s="11">
        <v>8</v>
      </c>
      <c r="B13" s="148" t="s">
        <v>631</v>
      </c>
    </row>
    <row r="14" spans="1:2" ht="15.75" x14ac:dyDescent="0.25">
      <c r="A14" s="11">
        <v>9</v>
      </c>
      <c r="B14" s="148" t="s">
        <v>639</v>
      </c>
    </row>
    <row r="15" spans="1:2" ht="15.75" x14ac:dyDescent="0.25">
      <c r="A15" s="11">
        <v>10</v>
      </c>
      <c r="B15" s="148" t="s">
        <v>640</v>
      </c>
    </row>
    <row r="16" spans="1:2" ht="15.75" x14ac:dyDescent="0.25">
      <c r="A16" s="11">
        <v>11</v>
      </c>
      <c r="B16" s="148" t="s">
        <v>641</v>
      </c>
    </row>
    <row r="17" spans="1:2" ht="15.75" x14ac:dyDescent="0.25">
      <c r="A17" s="11">
        <v>12</v>
      </c>
      <c r="B17" s="148" t="s">
        <v>642</v>
      </c>
    </row>
    <row r="18" spans="1:2" ht="15.75" x14ac:dyDescent="0.25">
      <c r="A18" s="11">
        <v>13</v>
      </c>
      <c r="B18" s="148" t="s">
        <v>682</v>
      </c>
    </row>
    <row r="19" spans="1:2" ht="15.75" x14ac:dyDescent="0.25">
      <c r="A19" s="11">
        <v>14</v>
      </c>
      <c r="B19" s="148" t="s">
        <v>643</v>
      </c>
    </row>
    <row r="20" spans="1:2" ht="15.75" x14ac:dyDescent="0.25">
      <c r="A20" s="11">
        <v>15</v>
      </c>
      <c r="B20" s="148" t="s">
        <v>644</v>
      </c>
    </row>
    <row r="21" spans="1:2" ht="15.75" x14ac:dyDescent="0.25">
      <c r="A21" s="11">
        <v>16</v>
      </c>
      <c r="B21" s="148" t="s">
        <v>702</v>
      </c>
    </row>
    <row r="22" spans="1:2" ht="15.75" x14ac:dyDescent="0.25">
      <c r="A22" s="11">
        <v>17</v>
      </c>
      <c r="B22" s="148" t="s">
        <v>645</v>
      </c>
    </row>
    <row r="23" spans="1:2" ht="15.75" x14ac:dyDescent="0.25">
      <c r="A23" s="11">
        <v>18</v>
      </c>
      <c r="B23" s="148" t="s">
        <v>632</v>
      </c>
    </row>
    <row r="24" spans="1:2" ht="15.75" x14ac:dyDescent="0.25">
      <c r="A24" s="11">
        <v>19</v>
      </c>
      <c r="B24" s="148" t="s">
        <v>633</v>
      </c>
    </row>
    <row r="25" spans="1:2" ht="15.75" x14ac:dyDescent="0.25">
      <c r="A25" s="11">
        <v>20</v>
      </c>
      <c r="B25" s="148" t="s">
        <v>693</v>
      </c>
    </row>
    <row r="26" spans="1:2" ht="15.75" x14ac:dyDescent="0.25">
      <c r="A26" s="11">
        <v>21</v>
      </c>
      <c r="B26" s="148" t="s">
        <v>676</v>
      </c>
    </row>
    <row r="27" spans="1:2" ht="15.75" x14ac:dyDescent="0.25">
      <c r="A27" s="11">
        <v>22</v>
      </c>
      <c r="B27" s="148" t="s">
        <v>677</v>
      </c>
    </row>
    <row r="28" spans="1:2" ht="15.75" x14ac:dyDescent="0.25">
      <c r="A28" s="11">
        <v>23</v>
      </c>
      <c r="B28" s="148" t="s">
        <v>691</v>
      </c>
    </row>
    <row r="29" spans="1:2" ht="15.75" x14ac:dyDescent="0.25">
      <c r="A29" s="11">
        <v>24</v>
      </c>
      <c r="B29" s="148" t="s">
        <v>646</v>
      </c>
    </row>
    <row r="30" spans="1:2" ht="15.75" x14ac:dyDescent="0.25">
      <c r="A30" s="11">
        <v>25</v>
      </c>
      <c r="B30" s="148" t="s">
        <v>678</v>
      </c>
    </row>
    <row r="31" spans="1:2" ht="15.75" x14ac:dyDescent="0.25">
      <c r="A31" s="11">
        <v>26</v>
      </c>
      <c r="B31" s="148" t="s">
        <v>685</v>
      </c>
    </row>
    <row r="32" spans="1:2" ht="15.75" x14ac:dyDescent="0.25">
      <c r="A32" s="11">
        <v>27</v>
      </c>
      <c r="B32" s="148" t="s">
        <v>687</v>
      </c>
    </row>
    <row r="33" spans="1:2" ht="15.75" x14ac:dyDescent="0.25">
      <c r="A33" s="11">
        <v>28</v>
      </c>
      <c r="B33" s="148" t="s">
        <v>686</v>
      </c>
    </row>
    <row r="34" spans="1:2" ht="15.75" x14ac:dyDescent="0.25">
      <c r="A34" s="11">
        <v>29</v>
      </c>
      <c r="B34" s="7" t="s">
        <v>688</v>
      </c>
    </row>
    <row r="35" spans="1:2" ht="15.75" x14ac:dyDescent="0.25">
      <c r="A35" s="11">
        <v>30</v>
      </c>
      <c r="B35" s="148" t="s">
        <v>703</v>
      </c>
    </row>
  </sheetData>
  <autoFilter ref="A5:B35"/>
  <hyperlinks>
    <hyperlink ref="B6" location="'1_Immatricolazione'!A1" display="Immatricolazione"/>
    <hyperlink ref="B8" location="'3_Destinazione'!A1" display="Destinazione"/>
    <hyperlink ref="B9" location="'4_Destinazione_pendolari'!A1" display="Destinazione_pendolari"/>
    <hyperlink ref="B10" location="'5_Origini'!A1" display="Origini"/>
    <hyperlink ref="B11" location="'6_Origini_pendolari'!A1" display="Origini_pendolari"/>
    <hyperlink ref="B12" location="'7_Scopo'!A1" display="Scopo"/>
    <hyperlink ref="B13" location="'8_Scopo con immatricolazione'!A1" display="Scopo con immatricolazione"/>
    <hyperlink ref="B14" location="'9_Orario flessibile'!A1" display="Orario flessibile"/>
    <hyperlink ref="B15" location="'10_Lavoro a turni'!A1" display="Lavoro a turni"/>
    <hyperlink ref="B16" location="'11_Regolarità spostamenti'!A1" display="Regolarità spostamenti"/>
    <hyperlink ref="B17" location="'12_Posteggio a destinazione'!A1" display="Posteggio a destinazione"/>
    <hyperlink ref="B19" location="'14_Posteggio in azienda'!A1" display="Posteggio in azienda"/>
    <hyperlink ref="B20" location="'15_Motivo spostamento in auto'!A1" display="Motivo spostamento in auto"/>
    <hyperlink ref="B22" location="'17_Occupazione'!A1" display="Occupazione"/>
    <hyperlink ref="B23" location="'18_Occupazione_pendolari'!A1" display="Occupazione_pendolari"/>
    <hyperlink ref="B24" location="'19_Grado di occupazione'!A1" display="Grado di occupazione"/>
    <hyperlink ref="B28" location="'23_Regio entrata e destinazione'!A1" display="Regione di entrata e destinazione"/>
    <hyperlink ref="B29" location="'24_Auto e acquisti'!A1" display="Auto e acquisti"/>
    <hyperlink ref="B33" location="'28_OD_Scuola'!A1" display="Origine e Destinazioni Scuola"/>
    <hyperlink ref="B26" location="'21_Grado di occupazione_pend'!A1" display="Grado di occupazione pendolari"/>
    <hyperlink ref="B27" location="'22_Grado di occupazione_dest'!A1" display="Grado di occupazione per destinazione"/>
    <hyperlink ref="B32" location="'27_OD_Lavoro'!A1" display="Origine e Destinazioni Lavoro"/>
    <hyperlink ref="B31" location="'26_OD_Acquisti'!A1" display="Origine e Destinazioni Acquisti"/>
    <hyperlink ref="B30" location="'25_OD'!A1" display="Origine e Destinazioni"/>
    <hyperlink ref="B18" location="'13_Quota posteggi a pagamento'!A1" display="Quota posteggi a pagamento"/>
    <hyperlink ref="B7" location="'2_Immatricolazione_pendolari'!A1" display="Immatricolazione _pendolari"/>
    <hyperlink ref="B21" location="'16_Motivo auto_provincia'!A1" display="Motivo auto_provincia"/>
    <hyperlink ref="B35" location="'30_TL_Occupazione'!A1" display="Telelavoro e occupazione"/>
    <hyperlink ref="B25" location="'20_Occupazione e scopo'!A1" display="Grado di occupazione e scopo"/>
    <hyperlink ref="B34" location="'29_OD_No alternative'!A1" display="Origine e Destinazioni Mancanza alternative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1"/>
  <sheetViews>
    <sheetView workbookViewId="0">
      <pane ySplit="8" topLeftCell="A9" activePane="bottomLeft" state="frozen"/>
      <selection activeCell="V29" sqref="V29"/>
      <selection pane="bottomLeft" activeCell="D12" sqref="D12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31.42578125" bestFit="1" customWidth="1"/>
    <col min="4" max="4" width="10" bestFit="1" customWidth="1"/>
    <col min="5" max="5" width="8.140625" style="47" bestFit="1" customWidth="1"/>
  </cols>
  <sheetData>
    <row r="1" spans="1:5" x14ac:dyDescent="0.25">
      <c r="A1" s="7" t="s">
        <v>504</v>
      </c>
    </row>
    <row r="3" spans="1:5" ht="18.75" x14ac:dyDescent="0.3">
      <c r="A3" s="8" t="s">
        <v>501</v>
      </c>
    </row>
    <row r="5" spans="1:5" x14ac:dyDescent="0.25">
      <c r="A5" t="s">
        <v>502</v>
      </c>
      <c r="B5" s="4" t="s">
        <v>512</v>
      </c>
    </row>
    <row r="6" spans="1:5" x14ac:dyDescent="0.25">
      <c r="A6" t="s">
        <v>503</v>
      </c>
      <c r="B6" t="s">
        <v>928</v>
      </c>
    </row>
    <row r="7" spans="1:5" ht="14.25" customHeight="1" x14ac:dyDescent="0.25"/>
    <row r="8" spans="1:5" x14ac:dyDescent="0.25">
      <c r="B8" s="3" t="s">
        <v>20</v>
      </c>
      <c r="C8" s="3" t="s">
        <v>372</v>
      </c>
      <c r="D8" s="6" t="s">
        <v>23</v>
      </c>
      <c r="E8" s="50" t="s">
        <v>24</v>
      </c>
    </row>
    <row r="9" spans="1:5" x14ac:dyDescent="0.25">
      <c r="B9" s="30" t="s">
        <v>689</v>
      </c>
      <c r="C9" s="30" t="s">
        <v>374</v>
      </c>
      <c r="D9" s="31">
        <v>29291.160513364615</v>
      </c>
      <c r="E9" s="48">
        <v>0.51117228558179495</v>
      </c>
    </row>
    <row r="10" spans="1:5" x14ac:dyDescent="0.25">
      <c r="B10" s="30"/>
      <c r="C10" s="30" t="s">
        <v>373</v>
      </c>
      <c r="D10" s="31">
        <v>27748.388061795533</v>
      </c>
      <c r="E10" s="48">
        <v>0.48424871866332564</v>
      </c>
    </row>
    <row r="11" spans="1:5" x14ac:dyDescent="0.25">
      <c r="B11" s="30"/>
      <c r="C11" s="30" t="s">
        <v>375</v>
      </c>
      <c r="D11" s="31">
        <v>262.38531201575472</v>
      </c>
      <c r="E11" s="48">
        <v>4.5789957548793333E-3</v>
      </c>
    </row>
    <row r="12" spans="1:5" x14ac:dyDescent="0.25">
      <c r="B12" s="24" t="s">
        <v>673</v>
      </c>
      <c r="C12" s="24"/>
      <c r="D12" s="25">
        <v>57301.93388717591</v>
      </c>
      <c r="E12" s="46">
        <v>1</v>
      </c>
    </row>
    <row r="13" spans="1:5" x14ac:dyDescent="0.25">
      <c r="B13" s="55" t="s">
        <v>705</v>
      </c>
      <c r="C13" s="42" t="s">
        <v>374</v>
      </c>
      <c r="D13" s="1">
        <v>360.80413743898345</v>
      </c>
      <c r="E13" s="47">
        <v>0.48972757966791547</v>
      </c>
    </row>
    <row r="14" spans="1:5" x14ac:dyDescent="0.25">
      <c r="B14" s="55"/>
      <c r="C14" s="42" t="s">
        <v>373</v>
      </c>
      <c r="D14" s="1">
        <v>369.7555488446672</v>
      </c>
      <c r="E14" s="47">
        <v>0.50187753192021922</v>
      </c>
    </row>
    <row r="15" spans="1:5" x14ac:dyDescent="0.25">
      <c r="B15" s="57"/>
      <c r="C15" s="42" t="s">
        <v>375</v>
      </c>
      <c r="D15" s="1">
        <v>6.1848884932997086</v>
      </c>
      <c r="E15" s="47">
        <v>8.3948884118653817E-3</v>
      </c>
    </row>
    <row r="16" spans="1:5" x14ac:dyDescent="0.25">
      <c r="B16" s="58" t="s">
        <v>706</v>
      </c>
      <c r="C16" s="58"/>
      <c r="D16" s="59">
        <v>736.74457477695034</v>
      </c>
      <c r="E16" s="62">
        <v>1.2857237527577331E-2</v>
      </c>
    </row>
    <row r="17" spans="2:5" x14ac:dyDescent="0.25">
      <c r="B17" s="55" t="s">
        <v>11</v>
      </c>
      <c r="C17" s="42" t="s">
        <v>374</v>
      </c>
      <c r="D17" s="1">
        <v>570.01942007024979</v>
      </c>
      <c r="E17" s="47">
        <v>0.56670729295497912</v>
      </c>
    </row>
    <row r="18" spans="2:5" x14ac:dyDescent="0.25">
      <c r="B18" s="55"/>
      <c r="C18" s="42" t="s">
        <v>373</v>
      </c>
      <c r="D18" s="1">
        <v>429.21932269075631</v>
      </c>
      <c r="E18" s="47">
        <v>0.42672532177249467</v>
      </c>
    </row>
    <row r="19" spans="2:5" x14ac:dyDescent="0.25">
      <c r="B19" s="57"/>
      <c r="C19" s="42" t="s">
        <v>695</v>
      </c>
      <c r="D19" s="1">
        <v>6.6057684292422687</v>
      </c>
      <c r="E19" s="47">
        <v>6.5673852725263169E-3</v>
      </c>
    </row>
    <row r="20" spans="2:5" x14ac:dyDescent="0.25">
      <c r="B20" s="58" t="s">
        <v>30</v>
      </c>
      <c r="C20" s="58"/>
      <c r="D20" s="59">
        <v>1005.8445111902483</v>
      </c>
      <c r="E20" s="62">
        <v>1.7553412999475729E-2</v>
      </c>
    </row>
    <row r="21" spans="2:5" x14ac:dyDescent="0.25">
      <c r="B21" s="61" t="s">
        <v>707</v>
      </c>
      <c r="C21" s="42" t="s">
        <v>374</v>
      </c>
      <c r="D21" s="1">
        <v>1456.1966104743369</v>
      </c>
      <c r="E21" s="47">
        <v>0.51167978408161052</v>
      </c>
    </row>
    <row r="22" spans="2:5" x14ac:dyDescent="0.25">
      <c r="B22" s="57"/>
      <c r="C22" s="42" t="s">
        <v>373</v>
      </c>
      <c r="D22" s="1">
        <v>1389.7172907128954</v>
      </c>
      <c r="E22" s="47">
        <v>0.48832021591838953</v>
      </c>
    </row>
    <row r="23" spans="2:5" x14ac:dyDescent="0.25">
      <c r="B23" s="58" t="s">
        <v>708</v>
      </c>
      <c r="C23" s="58"/>
      <c r="D23" s="59">
        <v>2845.9139011872321</v>
      </c>
      <c r="E23" s="62">
        <v>4.9665233058114204E-2</v>
      </c>
    </row>
    <row r="24" spans="2:5" x14ac:dyDescent="0.25">
      <c r="B24" s="61" t="s">
        <v>709</v>
      </c>
      <c r="C24" s="42" t="s">
        <v>374</v>
      </c>
      <c r="D24" s="1">
        <v>2502.8066020486754</v>
      </c>
      <c r="E24" s="47">
        <v>0.51416880571214196</v>
      </c>
    </row>
    <row r="25" spans="2:5" x14ac:dyDescent="0.25">
      <c r="B25" s="61"/>
      <c r="C25" s="42" t="s">
        <v>373</v>
      </c>
      <c r="D25" s="1">
        <v>2358.5482531943599</v>
      </c>
      <c r="E25" s="47">
        <v>0.48453281910266344</v>
      </c>
    </row>
    <row r="26" spans="2:5" x14ac:dyDescent="0.25">
      <c r="B26" s="57"/>
      <c r="C26" s="42" t="s">
        <v>695</v>
      </c>
      <c r="D26" s="1">
        <v>6.3200683303624485</v>
      </c>
      <c r="E26" s="47">
        <v>1.2983751851947498E-3</v>
      </c>
    </row>
    <row r="27" spans="2:5" x14ac:dyDescent="0.25">
      <c r="B27" s="58" t="s">
        <v>710</v>
      </c>
      <c r="C27" s="58"/>
      <c r="D27" s="59">
        <v>4867.6749235733969</v>
      </c>
      <c r="E27" s="62">
        <v>8.4947829739177361E-2</v>
      </c>
    </row>
    <row r="28" spans="2:5" x14ac:dyDescent="0.25">
      <c r="B28" s="61" t="s">
        <v>8</v>
      </c>
      <c r="C28" s="42" t="s">
        <v>374</v>
      </c>
      <c r="D28" s="1">
        <v>695.28812441838772</v>
      </c>
      <c r="E28" s="47">
        <v>0.54961196939178303</v>
      </c>
    </row>
    <row r="29" spans="2:5" x14ac:dyDescent="0.25">
      <c r="B29" s="61"/>
      <c r="C29" s="42" t="s">
        <v>373</v>
      </c>
      <c r="D29" s="1">
        <v>567.82241754764073</v>
      </c>
      <c r="E29" s="47">
        <v>0.44885276508098054</v>
      </c>
    </row>
    <row r="30" spans="2:5" x14ac:dyDescent="0.25">
      <c r="B30" s="57"/>
      <c r="C30" s="42" t="s">
        <v>375</v>
      </c>
      <c r="D30" s="1">
        <v>1.9421918523676878</v>
      </c>
      <c r="E30" s="47">
        <v>1.5352655272365097E-3</v>
      </c>
    </row>
    <row r="31" spans="2:5" x14ac:dyDescent="0.25">
      <c r="B31" s="58" t="s">
        <v>31</v>
      </c>
      <c r="C31" s="58"/>
      <c r="D31" s="59">
        <v>1265.0527338183961</v>
      </c>
      <c r="E31" s="62">
        <v>2.207696403945484E-2</v>
      </c>
    </row>
    <row r="32" spans="2:5" x14ac:dyDescent="0.25">
      <c r="B32" s="61" t="s">
        <v>711</v>
      </c>
      <c r="C32" s="42" t="s">
        <v>374</v>
      </c>
      <c r="D32" s="1">
        <v>374.09840244609615</v>
      </c>
      <c r="E32" s="47">
        <v>0.44133652267235707</v>
      </c>
    </row>
    <row r="33" spans="2:5" x14ac:dyDescent="0.25">
      <c r="B33" s="61"/>
      <c r="C33" s="42" t="s">
        <v>373</v>
      </c>
      <c r="D33" s="1">
        <v>456.01997009548234</v>
      </c>
      <c r="E33" s="47">
        <v>0.53798216339641214</v>
      </c>
    </row>
    <row r="34" spans="2:5" x14ac:dyDescent="0.25">
      <c r="B34" s="57"/>
      <c r="C34" s="42" t="s">
        <v>375</v>
      </c>
      <c r="D34" s="1">
        <v>17.53049227675946</v>
      </c>
      <c r="E34" s="47">
        <v>2.0681313931230794E-2</v>
      </c>
    </row>
    <row r="35" spans="2:5" x14ac:dyDescent="0.25">
      <c r="B35" s="58" t="s">
        <v>712</v>
      </c>
      <c r="C35" s="58"/>
      <c r="D35" s="59">
        <v>847.64886481833798</v>
      </c>
      <c r="E35" s="62">
        <v>1.4792674650166458E-2</v>
      </c>
    </row>
    <row r="36" spans="2:5" x14ac:dyDescent="0.25">
      <c r="B36" s="61" t="s">
        <v>713</v>
      </c>
      <c r="C36" s="42" t="s">
        <v>374</v>
      </c>
      <c r="D36" s="1">
        <v>175.46291900953463</v>
      </c>
      <c r="E36" s="47">
        <v>0.52872391857403545</v>
      </c>
    </row>
    <row r="37" spans="2:5" x14ac:dyDescent="0.25">
      <c r="B37" s="61"/>
      <c r="C37" s="42" t="s">
        <v>373</v>
      </c>
      <c r="D37" s="1">
        <v>153.69856040233313</v>
      </c>
      <c r="E37" s="47">
        <v>0.46314119013769378</v>
      </c>
    </row>
    <row r="38" spans="2:5" x14ac:dyDescent="0.25">
      <c r="B38" s="57"/>
      <c r="C38" s="42" t="s">
        <v>695</v>
      </c>
      <c r="D38" s="1">
        <v>2.6996542451018057</v>
      </c>
      <c r="E38" s="47">
        <v>8.1348912882709592E-3</v>
      </c>
    </row>
    <row r="39" spans="2:5" x14ac:dyDescent="0.25">
      <c r="B39" s="58" t="s">
        <v>714</v>
      </c>
      <c r="C39" s="58"/>
      <c r="D39" s="59">
        <v>331.86113365696951</v>
      </c>
      <c r="E39" s="62">
        <v>5.7914473586595811E-3</v>
      </c>
    </row>
    <row r="40" spans="2:5" x14ac:dyDescent="0.25">
      <c r="B40" s="61" t="s">
        <v>715</v>
      </c>
      <c r="C40" s="42" t="s">
        <v>374</v>
      </c>
      <c r="D40" s="1">
        <v>3849.5189423463953</v>
      </c>
      <c r="E40" s="47">
        <v>0.54387173305998848</v>
      </c>
    </row>
    <row r="41" spans="2:5" x14ac:dyDescent="0.25">
      <c r="B41" s="61"/>
      <c r="C41" s="42" t="s">
        <v>373</v>
      </c>
      <c r="D41" s="1">
        <v>3195.899303095207</v>
      </c>
      <c r="E41" s="47">
        <v>0.45152636438259486</v>
      </c>
    </row>
    <row r="42" spans="2:5" x14ac:dyDescent="0.25">
      <c r="B42" s="57"/>
      <c r="C42" s="42" t="s">
        <v>375</v>
      </c>
      <c r="D42" s="1">
        <v>32.572222435494098</v>
      </c>
      <c r="E42" s="47">
        <v>4.6019025574166239E-3</v>
      </c>
    </row>
    <row r="43" spans="2:5" x14ac:dyDescent="0.25">
      <c r="B43" s="58" t="s">
        <v>716</v>
      </c>
      <c r="C43" s="58"/>
      <c r="D43" s="59">
        <v>7077.9904678770963</v>
      </c>
      <c r="E43" s="62">
        <v>0.12352097019645561</v>
      </c>
    </row>
    <row r="44" spans="2:5" x14ac:dyDescent="0.25">
      <c r="B44" s="61" t="s">
        <v>7</v>
      </c>
      <c r="C44" s="42" t="s">
        <v>374</v>
      </c>
      <c r="D44" s="1">
        <v>2960.4046629086538</v>
      </c>
      <c r="E44" s="47">
        <v>0.51148530374992329</v>
      </c>
    </row>
    <row r="45" spans="2:5" x14ac:dyDescent="0.25">
      <c r="B45" s="61"/>
      <c r="C45" s="42" t="s">
        <v>373</v>
      </c>
      <c r="D45" s="1">
        <v>2807.8105868577991</v>
      </c>
      <c r="E45" s="47">
        <v>0.48512079070979552</v>
      </c>
    </row>
    <row r="46" spans="2:5" x14ac:dyDescent="0.25">
      <c r="B46" s="57"/>
      <c r="C46" s="42" t="s">
        <v>375</v>
      </c>
      <c r="D46" s="1">
        <v>19.643445692883894</v>
      </c>
      <c r="E46" s="47">
        <v>3.393905540281154E-3</v>
      </c>
    </row>
    <row r="47" spans="2:5" x14ac:dyDescent="0.25">
      <c r="B47" s="58" t="s">
        <v>32</v>
      </c>
      <c r="C47" s="58"/>
      <c r="D47" s="59">
        <v>5787.8586954593366</v>
      </c>
      <c r="E47" s="62">
        <v>0.10100634137157236</v>
      </c>
    </row>
    <row r="48" spans="2:5" x14ac:dyDescent="0.25">
      <c r="B48" s="61" t="s">
        <v>17</v>
      </c>
      <c r="C48" s="42" t="s">
        <v>374</v>
      </c>
      <c r="D48" s="1">
        <v>1013.1721002349257</v>
      </c>
      <c r="E48" s="47">
        <v>0.50917514773057604</v>
      </c>
    </row>
    <row r="49" spans="2:5" x14ac:dyDescent="0.25">
      <c r="B49" s="61"/>
      <c r="C49" s="42" t="s">
        <v>373</v>
      </c>
      <c r="D49" s="1">
        <v>962.96410077160306</v>
      </c>
      <c r="E49" s="47">
        <v>0.48394284461241255</v>
      </c>
    </row>
    <row r="50" spans="2:5" x14ac:dyDescent="0.25">
      <c r="B50" s="61"/>
      <c r="C50" s="42" t="s">
        <v>375</v>
      </c>
      <c r="D50" s="1">
        <v>6.8470134321801659</v>
      </c>
      <c r="E50" s="47">
        <v>3.4410038285057343E-3</v>
      </c>
    </row>
    <row r="51" spans="2:5" x14ac:dyDescent="0.25">
      <c r="B51" s="57"/>
      <c r="C51" s="42" t="s">
        <v>695</v>
      </c>
      <c r="D51" s="1">
        <v>6.8470134321801659</v>
      </c>
      <c r="E51" s="47">
        <v>3.4410038285057343E-3</v>
      </c>
    </row>
    <row r="52" spans="2:5" x14ac:dyDescent="0.25">
      <c r="B52" s="58" t="s">
        <v>33</v>
      </c>
      <c r="C52" s="58"/>
      <c r="D52" s="59">
        <v>1989.8302278708888</v>
      </c>
      <c r="E52" s="62">
        <v>3.4725359039168797E-2</v>
      </c>
    </row>
    <row r="53" spans="2:5" x14ac:dyDescent="0.25">
      <c r="B53" s="61" t="s">
        <v>15</v>
      </c>
      <c r="C53" s="42" t="s">
        <v>374</v>
      </c>
      <c r="D53" s="1">
        <v>660.31768903932993</v>
      </c>
      <c r="E53" s="47">
        <v>0.49472283503451209</v>
      </c>
    </row>
    <row r="54" spans="2:5" x14ac:dyDescent="0.25">
      <c r="B54" s="61"/>
      <c r="C54" s="42" t="s">
        <v>373</v>
      </c>
      <c r="D54" s="1">
        <v>671.68244093203521</v>
      </c>
      <c r="E54" s="47">
        <v>0.50323752783942965</v>
      </c>
    </row>
    <row r="55" spans="2:5" x14ac:dyDescent="0.25">
      <c r="B55" s="57"/>
      <c r="C55" s="42" t="s">
        <v>375</v>
      </c>
      <c r="D55" s="1">
        <v>2.7223495221595035</v>
      </c>
      <c r="E55" s="47">
        <v>2.0396371260582424E-3</v>
      </c>
    </row>
    <row r="56" spans="2:5" x14ac:dyDescent="0.25">
      <c r="B56" s="58" t="s">
        <v>34</v>
      </c>
      <c r="C56" s="58"/>
      <c r="D56" s="59">
        <v>1334.7224794935246</v>
      </c>
      <c r="E56" s="62">
        <v>2.3292799892609541E-2</v>
      </c>
    </row>
    <row r="57" spans="2:5" x14ac:dyDescent="0.25">
      <c r="B57" s="61" t="s">
        <v>717</v>
      </c>
      <c r="C57" s="42" t="s">
        <v>374</v>
      </c>
      <c r="D57" s="1">
        <v>3356.7716041926601</v>
      </c>
      <c r="E57" s="47">
        <v>0.4756659471099941</v>
      </c>
    </row>
    <row r="58" spans="2:5" x14ac:dyDescent="0.25">
      <c r="B58" s="61"/>
      <c r="C58" s="42" t="s">
        <v>373</v>
      </c>
      <c r="D58" s="1">
        <v>3635.5166646051621</v>
      </c>
      <c r="E58" s="47">
        <v>0.51516506971867526</v>
      </c>
    </row>
    <row r="59" spans="2:5" x14ac:dyDescent="0.25">
      <c r="B59" s="57"/>
      <c r="C59" s="42" t="s">
        <v>375</v>
      </c>
      <c r="D59" s="1">
        <v>64.705456709361897</v>
      </c>
      <c r="E59" s="47">
        <v>9.168983171330726E-3</v>
      </c>
    </row>
    <row r="60" spans="2:5" x14ac:dyDescent="0.25">
      <c r="B60" s="58" t="s">
        <v>718</v>
      </c>
      <c r="C60" s="58"/>
      <c r="D60" s="59">
        <v>7056.9937255071836</v>
      </c>
      <c r="E60" s="62">
        <v>0.12315454726889344</v>
      </c>
    </row>
    <row r="61" spans="2:5" x14ac:dyDescent="0.25">
      <c r="B61" s="61" t="s">
        <v>9</v>
      </c>
      <c r="C61" s="42" t="s">
        <v>374</v>
      </c>
      <c r="D61" s="1">
        <v>1826.9237639731491</v>
      </c>
      <c r="E61" s="47">
        <v>0.50429097427050984</v>
      </c>
    </row>
    <row r="62" spans="2:5" x14ac:dyDescent="0.25">
      <c r="B62" s="61"/>
      <c r="C62" s="42" t="s">
        <v>373</v>
      </c>
      <c r="D62" s="1">
        <v>1749.5241534081924</v>
      </c>
      <c r="E62" s="47">
        <v>0.48292613913635279</v>
      </c>
    </row>
    <row r="63" spans="2:5" x14ac:dyDescent="0.25">
      <c r="B63" s="61"/>
      <c r="C63" s="42" t="s">
        <v>375</v>
      </c>
      <c r="D63" s="1">
        <v>28.057388134676316</v>
      </c>
      <c r="E63" s="47">
        <v>7.7447608252413733E-3</v>
      </c>
    </row>
    <row r="64" spans="2:5" x14ac:dyDescent="0.25">
      <c r="B64" s="57"/>
      <c r="C64" s="42" t="s">
        <v>695</v>
      </c>
      <c r="D64" s="1">
        <v>18.251906460490062</v>
      </c>
      <c r="E64" s="47">
        <v>5.0381257678960402E-3</v>
      </c>
    </row>
    <row r="65" spans="2:5" x14ac:dyDescent="0.25">
      <c r="B65" s="58" t="s">
        <v>35</v>
      </c>
      <c r="C65" s="58"/>
      <c r="D65" s="59">
        <v>3622.7572119765077</v>
      </c>
      <c r="E65" s="62">
        <v>6.3222250388782958E-2</v>
      </c>
    </row>
    <row r="66" spans="2:5" x14ac:dyDescent="0.25">
      <c r="B66" s="61" t="s">
        <v>12</v>
      </c>
      <c r="C66" s="42" t="s">
        <v>374</v>
      </c>
      <c r="D66" s="1">
        <v>620.23896462187679</v>
      </c>
      <c r="E66" s="47">
        <v>0.50340025769888874</v>
      </c>
    </row>
    <row r="67" spans="2:5" x14ac:dyDescent="0.25">
      <c r="B67" s="57"/>
      <c r="C67" s="42" t="s">
        <v>373</v>
      </c>
      <c r="D67" s="1">
        <v>611.86005625879102</v>
      </c>
      <c r="E67" s="47">
        <v>0.49659974230111115</v>
      </c>
    </row>
    <row r="68" spans="2:5" x14ac:dyDescent="0.25">
      <c r="B68" s="58" t="s">
        <v>36</v>
      </c>
      <c r="C68" s="58"/>
      <c r="D68" s="59">
        <v>1232.0990208806679</v>
      </c>
      <c r="E68" s="62">
        <v>2.1501875020598825E-2</v>
      </c>
    </row>
    <row r="69" spans="2:5" x14ac:dyDescent="0.25">
      <c r="B69" s="61" t="s">
        <v>719</v>
      </c>
      <c r="C69" s="42" t="s">
        <v>374</v>
      </c>
      <c r="D69" s="1">
        <v>1026.0956401627657</v>
      </c>
      <c r="E69" s="47">
        <v>0.43377111687703107</v>
      </c>
    </row>
    <row r="70" spans="2:5" x14ac:dyDescent="0.25">
      <c r="B70" s="61"/>
      <c r="C70" s="42" t="s">
        <v>373</v>
      </c>
      <c r="D70" s="1">
        <v>1320.265951445781</v>
      </c>
      <c r="E70" s="47">
        <v>0.55812851543010966</v>
      </c>
    </row>
    <row r="71" spans="2:5" x14ac:dyDescent="0.25">
      <c r="B71" s="57"/>
      <c r="C71" s="42" t="s">
        <v>375</v>
      </c>
      <c r="D71" s="1">
        <v>19.161607700391418</v>
      </c>
      <c r="E71" s="47">
        <v>8.1003676928593539E-3</v>
      </c>
    </row>
    <row r="72" spans="2:5" x14ac:dyDescent="0.25">
      <c r="B72" s="58" t="s">
        <v>720</v>
      </c>
      <c r="C72" s="58"/>
      <c r="D72" s="59">
        <v>2365.5231993089378</v>
      </c>
      <c r="E72" s="62">
        <v>4.128173412029202E-2</v>
      </c>
    </row>
    <row r="73" spans="2:5" x14ac:dyDescent="0.25">
      <c r="B73" s="61" t="s">
        <v>16</v>
      </c>
      <c r="C73" s="42" t="s">
        <v>374</v>
      </c>
      <c r="D73" s="1">
        <v>398.39097336507069</v>
      </c>
      <c r="E73" s="47">
        <v>0.47768090314136274</v>
      </c>
    </row>
    <row r="74" spans="2:5" x14ac:dyDescent="0.25">
      <c r="B74" s="57"/>
      <c r="C74" s="42" t="s">
        <v>373</v>
      </c>
      <c r="D74" s="1">
        <v>435.61970352224171</v>
      </c>
      <c r="E74" s="47">
        <v>0.5223190968586372</v>
      </c>
    </row>
    <row r="75" spans="2:5" x14ac:dyDescent="0.25">
      <c r="B75" s="58" t="s">
        <v>37</v>
      </c>
      <c r="C75" s="58"/>
      <c r="D75" s="59">
        <v>834.01067688731246</v>
      </c>
      <c r="E75" s="62">
        <v>1.4554668931932266E-2</v>
      </c>
    </row>
    <row r="76" spans="2:5" x14ac:dyDescent="0.25">
      <c r="B76" s="61" t="s">
        <v>10</v>
      </c>
      <c r="C76" s="42" t="s">
        <v>374</v>
      </c>
      <c r="D76" s="1">
        <v>2148.2596922528414</v>
      </c>
      <c r="E76" s="47">
        <v>0.52934874938417964</v>
      </c>
    </row>
    <row r="77" spans="2:5" x14ac:dyDescent="0.25">
      <c r="B77" s="57"/>
      <c r="C77" s="42" t="s">
        <v>373</v>
      </c>
      <c r="D77" s="1">
        <v>1910.0472268662259</v>
      </c>
      <c r="E77" s="47">
        <v>0.47065125061582036</v>
      </c>
    </row>
    <row r="78" spans="2:5" x14ac:dyDescent="0.25">
      <c r="B78" s="58" t="s">
        <v>38</v>
      </c>
      <c r="C78" s="58"/>
      <c r="D78" s="59">
        <v>4058.3069191190671</v>
      </c>
      <c r="E78" s="62">
        <v>7.0823210384306542E-2</v>
      </c>
    </row>
    <row r="79" spans="2:5" x14ac:dyDescent="0.25">
      <c r="B79" s="61" t="s">
        <v>13</v>
      </c>
      <c r="C79" s="42" t="s">
        <v>374</v>
      </c>
      <c r="D79" s="1">
        <v>826.32100586201113</v>
      </c>
      <c r="E79" s="47">
        <v>0.53690664279080502</v>
      </c>
    </row>
    <row r="80" spans="2:5" x14ac:dyDescent="0.25">
      <c r="B80" s="57"/>
      <c r="C80" s="42" t="s">
        <v>373</v>
      </c>
      <c r="D80" s="1">
        <v>712.71937845294076</v>
      </c>
      <c r="E80" s="47">
        <v>0.46309335720919498</v>
      </c>
    </row>
    <row r="81" spans="2:5" x14ac:dyDescent="0.25">
      <c r="B81" s="58" t="s">
        <v>39</v>
      </c>
      <c r="C81" s="58"/>
      <c r="D81" s="59">
        <v>1539.040384314952</v>
      </c>
      <c r="E81" s="62">
        <v>2.6858437052844273E-2</v>
      </c>
    </row>
    <row r="82" spans="2:5" x14ac:dyDescent="0.25">
      <c r="B82" s="61" t="s">
        <v>1</v>
      </c>
      <c r="C82" s="42" t="s">
        <v>374</v>
      </c>
      <c r="D82" s="1">
        <v>771.58278825039781</v>
      </c>
      <c r="E82" s="47">
        <v>0.34856668840470395</v>
      </c>
    </row>
    <row r="83" spans="2:5" x14ac:dyDescent="0.25">
      <c r="B83" s="61"/>
      <c r="C83" s="42" t="s">
        <v>373</v>
      </c>
      <c r="D83" s="1">
        <v>1419.7106485046531</v>
      </c>
      <c r="E83" s="47">
        <v>0.64136194686806047</v>
      </c>
    </row>
    <row r="84" spans="2:5" x14ac:dyDescent="0.25">
      <c r="B84" s="57"/>
      <c r="C84" s="42" t="s">
        <v>375</v>
      </c>
      <c r="D84" s="1">
        <v>22.293844868803824</v>
      </c>
      <c r="E84" s="47">
        <v>1.0071364727235597E-2</v>
      </c>
    </row>
    <row r="85" spans="2:5" x14ac:dyDescent="0.25">
      <c r="B85" s="58" t="s">
        <v>40</v>
      </c>
      <c r="C85" s="58"/>
      <c r="D85" s="59">
        <v>2213.5872816238548</v>
      </c>
      <c r="E85" s="62">
        <v>3.8630236912811443E-2</v>
      </c>
    </row>
    <row r="86" spans="2:5" x14ac:dyDescent="0.25">
      <c r="B86" s="61" t="s">
        <v>4</v>
      </c>
      <c r="C86" s="42" t="s">
        <v>374</v>
      </c>
      <c r="D86" s="1">
        <v>2744.9387052625189</v>
      </c>
      <c r="E86" s="47">
        <v>0.5979844491478844</v>
      </c>
    </row>
    <row r="87" spans="2:5" x14ac:dyDescent="0.25">
      <c r="B87" s="57"/>
      <c r="C87" s="42" t="s">
        <v>373</v>
      </c>
      <c r="D87" s="1">
        <v>1845.3791686788525</v>
      </c>
      <c r="E87" s="47">
        <v>0.40201555085211554</v>
      </c>
    </row>
    <row r="88" spans="2:5" x14ac:dyDescent="0.25">
      <c r="B88" s="58" t="s">
        <v>41</v>
      </c>
      <c r="C88" s="58"/>
      <c r="D88" s="59">
        <v>4590.3178739413715</v>
      </c>
      <c r="E88" s="62">
        <v>8.0107555933093849E-2</v>
      </c>
    </row>
    <row r="89" spans="2:5" x14ac:dyDescent="0.25">
      <c r="B89" s="61" t="s">
        <v>14</v>
      </c>
      <c r="C89" s="42" t="s">
        <v>374</v>
      </c>
      <c r="D89" s="1">
        <v>953.5477649856067</v>
      </c>
      <c r="E89" s="47">
        <v>0.56151983777914882</v>
      </c>
    </row>
    <row r="90" spans="2:5" x14ac:dyDescent="0.25">
      <c r="B90" s="57"/>
      <c r="C90" s="42" t="s">
        <v>373</v>
      </c>
      <c r="D90" s="1">
        <v>744.60731490784167</v>
      </c>
      <c r="E90" s="47">
        <v>0.43848016222085112</v>
      </c>
    </row>
    <row r="91" spans="2:5" x14ac:dyDescent="0.25">
      <c r="B91" s="58" t="s">
        <v>42</v>
      </c>
      <c r="C91" s="58"/>
      <c r="D91" s="59">
        <v>1698.1550798934484</v>
      </c>
      <c r="E91" s="62">
        <v>2.963521411401265E-2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6"/>
  <sheetViews>
    <sheetView workbookViewId="0">
      <pane ySplit="8" topLeftCell="A9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23.140625" bestFit="1" customWidth="1"/>
    <col min="4" max="4" width="10" bestFit="1" customWidth="1"/>
    <col min="5" max="5" width="8.140625" bestFit="1" customWidth="1"/>
  </cols>
  <sheetData>
    <row r="1" spans="1:5" x14ac:dyDescent="0.25">
      <c r="A1" s="7" t="s">
        <v>504</v>
      </c>
    </row>
    <row r="3" spans="1:5" ht="18.75" x14ac:dyDescent="0.3">
      <c r="A3" s="8" t="s">
        <v>704</v>
      </c>
    </row>
    <row r="5" spans="1:5" x14ac:dyDescent="0.25">
      <c r="A5" t="s">
        <v>502</v>
      </c>
      <c r="B5" s="4" t="s">
        <v>930</v>
      </c>
    </row>
    <row r="6" spans="1:5" x14ac:dyDescent="0.25">
      <c r="A6" t="s">
        <v>503</v>
      </c>
      <c r="B6" t="s">
        <v>929</v>
      </c>
    </row>
    <row r="8" spans="1:5" x14ac:dyDescent="0.25">
      <c r="B8" s="3" t="s">
        <v>0</v>
      </c>
      <c r="C8" s="3" t="s">
        <v>376</v>
      </c>
      <c r="D8" s="6" t="s">
        <v>23</v>
      </c>
      <c r="E8" s="3" t="s">
        <v>24</v>
      </c>
    </row>
    <row r="9" spans="1:5" x14ac:dyDescent="0.25">
      <c r="B9" s="30" t="s">
        <v>672</v>
      </c>
      <c r="C9" s="30" t="s">
        <v>374</v>
      </c>
      <c r="D9" s="31">
        <v>5130.3044366105751</v>
      </c>
      <c r="E9" s="48">
        <v>0.18488657521962645</v>
      </c>
    </row>
    <row r="10" spans="1:5" x14ac:dyDescent="0.25">
      <c r="B10" s="30"/>
      <c r="C10" s="30" t="s">
        <v>373</v>
      </c>
      <c r="D10" s="31">
        <v>22590.462727656675</v>
      </c>
      <c r="E10" s="48">
        <v>0.81411801930071348</v>
      </c>
    </row>
    <row r="11" spans="1:5" x14ac:dyDescent="0.25">
      <c r="B11" s="30"/>
      <c r="C11" s="30" t="s">
        <v>375</v>
      </c>
      <c r="D11" s="31">
        <v>27.620897528446598</v>
      </c>
      <c r="E11" s="48">
        <v>9.9540547966010936E-4</v>
      </c>
    </row>
    <row r="12" spans="1:5" x14ac:dyDescent="0.25">
      <c r="B12" s="24" t="s">
        <v>673</v>
      </c>
      <c r="C12" s="24"/>
      <c r="D12" s="25">
        <v>27748.388061795697</v>
      </c>
      <c r="E12" s="46">
        <v>1</v>
      </c>
    </row>
    <row r="13" spans="1:5" x14ac:dyDescent="0.25">
      <c r="B13" s="55" t="s">
        <v>705</v>
      </c>
      <c r="C13" s="42" t="s">
        <v>374</v>
      </c>
      <c r="D13" s="70">
        <v>76.798972704346539</v>
      </c>
      <c r="E13" s="56">
        <v>0.207702015410753</v>
      </c>
    </row>
    <row r="14" spans="1:5" x14ac:dyDescent="0.25">
      <c r="B14" s="57"/>
      <c r="C14" s="42" t="s">
        <v>373</v>
      </c>
      <c r="D14" s="70">
        <v>292.95657614032081</v>
      </c>
      <c r="E14" s="56">
        <v>0.79229798458924694</v>
      </c>
    </row>
    <row r="15" spans="1:5" x14ac:dyDescent="0.25">
      <c r="B15" s="58" t="s">
        <v>706</v>
      </c>
      <c r="C15" s="58"/>
      <c r="D15" s="72">
        <v>369.75554884466737</v>
      </c>
      <c r="E15" s="60">
        <v>1.3325298320797036E-2</v>
      </c>
    </row>
    <row r="16" spans="1:5" x14ac:dyDescent="0.25">
      <c r="B16" s="55" t="s">
        <v>11</v>
      </c>
      <c r="C16" s="42" t="s">
        <v>374</v>
      </c>
      <c r="D16" s="70">
        <v>71.418715329132482</v>
      </c>
      <c r="E16" s="56">
        <v>0.16639212531582179</v>
      </c>
    </row>
    <row r="17" spans="2:5" x14ac:dyDescent="0.25">
      <c r="B17" s="57"/>
      <c r="C17" s="42" t="s">
        <v>373</v>
      </c>
      <c r="D17" s="70">
        <v>357.80060736162386</v>
      </c>
      <c r="E17" s="56">
        <v>0.83360787468417819</v>
      </c>
    </row>
    <row r="18" spans="2:5" x14ac:dyDescent="0.25">
      <c r="B18" s="58" t="s">
        <v>30</v>
      </c>
      <c r="C18" s="58"/>
      <c r="D18" s="72">
        <v>429.21932269075637</v>
      </c>
      <c r="E18" s="60">
        <v>1.546826149810534E-2</v>
      </c>
    </row>
    <row r="19" spans="2:5" x14ac:dyDescent="0.25">
      <c r="B19" s="61" t="s">
        <v>707</v>
      </c>
      <c r="C19" s="42" t="s">
        <v>374</v>
      </c>
      <c r="D19" s="70">
        <v>224.00243576370517</v>
      </c>
      <c r="E19" s="56">
        <v>0.16118561470066808</v>
      </c>
    </row>
    <row r="20" spans="2:5" x14ac:dyDescent="0.25">
      <c r="B20" s="57"/>
      <c r="C20" s="42" t="s">
        <v>373</v>
      </c>
      <c r="D20" s="70">
        <v>1165.7148549491908</v>
      </c>
      <c r="E20" s="56">
        <v>0.83881438529933194</v>
      </c>
    </row>
    <row r="21" spans="2:5" x14ac:dyDescent="0.25">
      <c r="B21" s="58" t="s">
        <v>708</v>
      </c>
      <c r="C21" s="58"/>
      <c r="D21" s="72">
        <v>1389.7172907128959</v>
      </c>
      <c r="E21" s="60">
        <v>5.0082811571540882E-2</v>
      </c>
    </row>
    <row r="22" spans="2:5" x14ac:dyDescent="0.25">
      <c r="B22" s="61" t="s">
        <v>709</v>
      </c>
      <c r="C22" s="42" t="s">
        <v>374</v>
      </c>
      <c r="D22" s="70">
        <v>705.61855768647376</v>
      </c>
      <c r="E22" s="56">
        <v>0.29917495083291296</v>
      </c>
    </row>
    <row r="23" spans="2:5" x14ac:dyDescent="0.25">
      <c r="B23" s="57"/>
      <c r="C23" s="42" t="s">
        <v>373</v>
      </c>
      <c r="D23" s="70">
        <v>1652.9296955078808</v>
      </c>
      <c r="E23" s="56">
        <v>0.7008250491670871</v>
      </c>
    </row>
    <row r="24" spans="2:5" x14ac:dyDescent="0.25">
      <c r="B24" s="58" t="s">
        <v>710</v>
      </c>
      <c r="C24" s="58"/>
      <c r="D24" s="72">
        <v>2358.5482531943544</v>
      </c>
      <c r="E24" s="60">
        <v>8.4997667177707251E-2</v>
      </c>
    </row>
    <row r="25" spans="2:5" x14ac:dyDescent="0.25">
      <c r="B25" s="61" t="s">
        <v>8</v>
      </c>
      <c r="C25" s="42" t="s">
        <v>374</v>
      </c>
      <c r="D25" s="70">
        <v>70.218379756716203</v>
      </c>
      <c r="E25" s="56">
        <v>0.12366257052685813</v>
      </c>
    </row>
    <row r="26" spans="2:5" x14ac:dyDescent="0.25">
      <c r="B26" s="57"/>
      <c r="C26" s="42" t="s">
        <v>373</v>
      </c>
      <c r="D26" s="70">
        <v>497.60403779092456</v>
      </c>
      <c r="E26" s="56">
        <v>0.87633742947314197</v>
      </c>
    </row>
    <row r="27" spans="2:5" x14ac:dyDescent="0.25">
      <c r="B27" s="58" t="s">
        <v>31</v>
      </c>
      <c r="C27" s="58"/>
      <c r="D27" s="72">
        <v>567.82241754764073</v>
      </c>
      <c r="E27" s="60">
        <v>2.0463257767734278E-2</v>
      </c>
    </row>
    <row r="28" spans="2:5" x14ac:dyDescent="0.25">
      <c r="B28" s="61" t="s">
        <v>711</v>
      </c>
      <c r="C28" s="42" t="s">
        <v>374</v>
      </c>
      <c r="D28" s="70">
        <v>77.778588324452414</v>
      </c>
      <c r="E28" s="56">
        <v>0.17055961015954402</v>
      </c>
    </row>
    <row r="29" spans="2:5" x14ac:dyDescent="0.25">
      <c r="B29" s="57"/>
      <c r="C29" s="42" t="s">
        <v>373</v>
      </c>
      <c r="D29" s="70">
        <v>378.24138177103009</v>
      </c>
      <c r="E29" s="56">
        <v>0.82944038984045598</v>
      </c>
    </row>
    <row r="30" spans="2:5" x14ac:dyDescent="0.25">
      <c r="B30" s="58" t="s">
        <v>712</v>
      </c>
      <c r="C30" s="58"/>
      <c r="D30" s="72">
        <v>456.01997009548251</v>
      </c>
      <c r="E30" s="60">
        <v>1.6434106697654997E-2</v>
      </c>
    </row>
    <row r="31" spans="2:5" x14ac:dyDescent="0.25">
      <c r="B31" s="61" t="s">
        <v>713</v>
      </c>
      <c r="C31" s="42" t="s">
        <v>374</v>
      </c>
      <c r="D31" s="70">
        <v>28.378595327070165</v>
      </c>
      <c r="E31" s="56">
        <v>0.18463800345809475</v>
      </c>
    </row>
    <row r="32" spans="2:5" x14ac:dyDescent="0.25">
      <c r="B32" s="57"/>
      <c r="C32" s="42" t="s">
        <v>373</v>
      </c>
      <c r="D32" s="70">
        <v>125.31996507526293</v>
      </c>
      <c r="E32" s="56">
        <v>0.81536199654190522</v>
      </c>
    </row>
    <row r="33" spans="2:5" x14ac:dyDescent="0.25">
      <c r="B33" s="58" t="s">
        <v>714</v>
      </c>
      <c r="C33" s="58"/>
      <c r="D33" s="72">
        <v>153.6985604023331</v>
      </c>
      <c r="E33" s="60">
        <v>5.5390086105199191E-3</v>
      </c>
    </row>
    <row r="34" spans="2:5" x14ac:dyDescent="0.25">
      <c r="B34" s="61" t="s">
        <v>715</v>
      </c>
      <c r="C34" s="42" t="s">
        <v>374</v>
      </c>
      <c r="D34" s="70">
        <v>529.15968394163531</v>
      </c>
      <c r="E34" s="56">
        <v>0.16557457972131576</v>
      </c>
    </row>
    <row r="35" spans="2:5" x14ac:dyDescent="0.25">
      <c r="B35" s="57"/>
      <c r="C35" s="42" t="s">
        <v>373</v>
      </c>
      <c r="D35" s="70">
        <v>2666.7396191535745</v>
      </c>
      <c r="E35" s="56">
        <v>0.83442542027868427</v>
      </c>
    </row>
    <row r="36" spans="2:5" x14ac:dyDescent="0.25">
      <c r="B36" s="58" t="s">
        <v>716</v>
      </c>
      <c r="C36" s="58"/>
      <c r="D36" s="72">
        <v>3195.8993030952097</v>
      </c>
      <c r="E36" s="60">
        <v>0.11517423267895659</v>
      </c>
    </row>
    <row r="37" spans="2:5" x14ac:dyDescent="0.25">
      <c r="B37" s="61" t="s">
        <v>7</v>
      </c>
      <c r="C37" s="42" t="s">
        <v>374</v>
      </c>
      <c r="D37" s="70">
        <v>526.42411774028403</v>
      </c>
      <c r="E37" s="56">
        <v>0.187485623212712</v>
      </c>
    </row>
    <row r="38" spans="2:5" x14ac:dyDescent="0.25">
      <c r="B38" s="57"/>
      <c r="C38" s="42" t="s">
        <v>373</v>
      </c>
      <c r="D38" s="70">
        <v>2281.3864691175095</v>
      </c>
      <c r="E38" s="56">
        <v>0.812514376787288</v>
      </c>
    </row>
    <row r="39" spans="2:5" x14ac:dyDescent="0.25">
      <c r="B39" s="58" t="s">
        <v>32</v>
      </c>
      <c r="C39" s="58"/>
      <c r="D39" s="72">
        <v>2807.8105868577936</v>
      </c>
      <c r="E39" s="60">
        <v>0.10118824129909172</v>
      </c>
    </row>
    <row r="40" spans="2:5" x14ac:dyDescent="0.25">
      <c r="B40" s="61" t="s">
        <v>17</v>
      </c>
      <c r="C40" s="42" t="s">
        <v>374</v>
      </c>
      <c r="D40" s="70">
        <v>118.78551037683918</v>
      </c>
      <c r="E40" s="56">
        <v>0.12335403810137753</v>
      </c>
    </row>
    <row r="41" spans="2:5" x14ac:dyDescent="0.25">
      <c r="B41" s="57"/>
      <c r="C41" s="42" t="s">
        <v>373</v>
      </c>
      <c r="D41" s="70">
        <v>844.1785903947648</v>
      </c>
      <c r="E41" s="56">
        <v>0.87664596189862254</v>
      </c>
    </row>
    <row r="42" spans="2:5" x14ac:dyDescent="0.25">
      <c r="B42" s="58" t="s">
        <v>33</v>
      </c>
      <c r="C42" s="58"/>
      <c r="D42" s="72">
        <v>962.96410077160397</v>
      </c>
      <c r="E42" s="60">
        <v>3.4703424884612769E-2</v>
      </c>
    </row>
    <row r="43" spans="2:5" x14ac:dyDescent="0.25">
      <c r="B43" s="61" t="s">
        <v>15</v>
      </c>
      <c r="C43" s="42" t="s">
        <v>374</v>
      </c>
      <c r="D43" s="70">
        <v>104.71160890831088</v>
      </c>
      <c r="E43" s="56">
        <v>0.15589451581168581</v>
      </c>
    </row>
    <row r="44" spans="2:5" x14ac:dyDescent="0.25">
      <c r="B44" s="57"/>
      <c r="C44" s="42" t="s">
        <v>373</v>
      </c>
      <c r="D44" s="70">
        <v>566.97083202372437</v>
      </c>
      <c r="E44" s="56">
        <v>0.84410548418831421</v>
      </c>
    </row>
    <row r="45" spans="2:5" x14ac:dyDescent="0.25">
      <c r="B45" s="58" t="s">
        <v>34</v>
      </c>
      <c r="C45" s="58"/>
      <c r="D45" s="72">
        <v>671.68244093203521</v>
      </c>
      <c r="E45" s="60">
        <v>2.420617873139887E-2</v>
      </c>
    </row>
    <row r="46" spans="2:5" x14ac:dyDescent="0.25">
      <c r="B46" s="61" t="s">
        <v>717</v>
      </c>
      <c r="C46" s="42" t="s">
        <v>374</v>
      </c>
      <c r="D46" s="70">
        <v>983.93707125734625</v>
      </c>
      <c r="E46" s="56">
        <v>0.27064573265110026</v>
      </c>
    </row>
    <row r="47" spans="2:5" x14ac:dyDescent="0.25">
      <c r="B47" s="61"/>
      <c r="C47" s="42" t="s">
        <v>373</v>
      </c>
      <c r="D47" s="70">
        <v>2623.9586958193613</v>
      </c>
      <c r="E47" s="56">
        <v>0.72175675093607194</v>
      </c>
    </row>
    <row r="48" spans="2:5" x14ac:dyDescent="0.25">
      <c r="B48" s="57"/>
      <c r="C48" s="42" t="s">
        <v>375</v>
      </c>
      <c r="D48" s="70">
        <v>27.620897528446598</v>
      </c>
      <c r="E48" s="56">
        <v>7.5975164128277879E-3</v>
      </c>
    </row>
    <row r="49" spans="2:5" x14ac:dyDescent="0.25">
      <c r="B49" s="58" t="s">
        <v>718</v>
      </c>
      <c r="C49" s="58"/>
      <c r="D49" s="72">
        <v>3635.5166646051543</v>
      </c>
      <c r="E49" s="60">
        <v>0.13101722004567928</v>
      </c>
    </row>
    <row r="50" spans="2:5" x14ac:dyDescent="0.25">
      <c r="B50" s="61" t="s">
        <v>9</v>
      </c>
      <c r="C50" s="42" t="s">
        <v>374</v>
      </c>
      <c r="D50" s="70">
        <v>198.52067491925266</v>
      </c>
      <c r="E50" s="56">
        <v>0.11347123989830085</v>
      </c>
    </row>
    <row r="51" spans="2:5" x14ac:dyDescent="0.25">
      <c r="B51" s="57"/>
      <c r="C51" s="42" t="s">
        <v>373</v>
      </c>
      <c r="D51" s="70">
        <v>1551.0034784889394</v>
      </c>
      <c r="E51" s="56">
        <v>0.88652876010169923</v>
      </c>
    </row>
    <row r="52" spans="2:5" x14ac:dyDescent="0.25">
      <c r="B52" s="58" t="s">
        <v>35</v>
      </c>
      <c r="C52" s="58"/>
      <c r="D52" s="72">
        <v>1749.524153408192</v>
      </c>
      <c r="E52" s="60">
        <v>6.3049577853387925E-2</v>
      </c>
    </row>
    <row r="53" spans="2:5" x14ac:dyDescent="0.25">
      <c r="B53" s="61" t="s">
        <v>12</v>
      </c>
      <c r="C53" s="42" t="s">
        <v>374</v>
      </c>
      <c r="D53" s="70">
        <v>85.576382127015037</v>
      </c>
      <c r="E53" s="56">
        <v>0.13986267162179294</v>
      </c>
    </row>
    <row r="54" spans="2:5" x14ac:dyDescent="0.25">
      <c r="B54" s="57"/>
      <c r="C54" s="42" t="s">
        <v>373</v>
      </c>
      <c r="D54" s="70">
        <v>526.28367413177591</v>
      </c>
      <c r="E54" s="56">
        <v>0.86013732837820711</v>
      </c>
    </row>
    <row r="55" spans="2:5" x14ac:dyDescent="0.25">
      <c r="B55" s="58" t="s">
        <v>36</v>
      </c>
      <c r="C55" s="58"/>
      <c r="D55" s="72">
        <v>611.86005625879091</v>
      </c>
      <c r="E55" s="60">
        <v>2.205029189069229E-2</v>
      </c>
    </row>
    <row r="56" spans="2:5" x14ac:dyDescent="0.25">
      <c r="B56" s="61" t="s">
        <v>719</v>
      </c>
      <c r="C56" s="42" t="s">
        <v>374</v>
      </c>
      <c r="D56" s="70">
        <v>91.656009925191185</v>
      </c>
      <c r="E56" s="56">
        <v>6.9422384046806396E-2</v>
      </c>
    </row>
    <row r="57" spans="2:5" x14ac:dyDescent="0.25">
      <c r="B57" s="57"/>
      <c r="C57" s="42" t="s">
        <v>373</v>
      </c>
      <c r="D57" s="70">
        <v>1228.6099415205888</v>
      </c>
      <c r="E57" s="56">
        <v>0.93057761595319355</v>
      </c>
    </row>
    <row r="58" spans="2:5" x14ac:dyDescent="0.25">
      <c r="B58" s="58" t="s">
        <v>720</v>
      </c>
      <c r="C58" s="58"/>
      <c r="D58" s="72">
        <v>1320.26595144578</v>
      </c>
      <c r="E58" s="60">
        <v>4.7579915219059139E-2</v>
      </c>
    </row>
    <row r="59" spans="2:5" x14ac:dyDescent="0.25">
      <c r="B59" s="61" t="s">
        <v>16</v>
      </c>
      <c r="C59" s="42" t="s">
        <v>374</v>
      </c>
      <c r="D59" s="70">
        <v>64.08904919254411</v>
      </c>
      <c r="E59" s="56">
        <v>0.14712155734542409</v>
      </c>
    </row>
    <row r="60" spans="2:5" x14ac:dyDescent="0.25">
      <c r="B60" s="57"/>
      <c r="C60" s="42" t="s">
        <v>373</v>
      </c>
      <c r="D60" s="70">
        <v>371.53065432969748</v>
      </c>
      <c r="E60" s="56">
        <v>0.85287844265457591</v>
      </c>
    </row>
    <row r="61" spans="2:5" x14ac:dyDescent="0.25">
      <c r="B61" s="58" t="s">
        <v>37</v>
      </c>
      <c r="C61" s="58"/>
      <c r="D61" s="72">
        <v>435.61970352224159</v>
      </c>
      <c r="E61" s="60">
        <v>1.5698919250809087E-2</v>
      </c>
    </row>
    <row r="62" spans="2:5" x14ac:dyDescent="0.25">
      <c r="B62" s="61" t="s">
        <v>10</v>
      </c>
      <c r="C62" s="42" t="s">
        <v>374</v>
      </c>
      <c r="D62" s="70">
        <v>394.21980175971038</v>
      </c>
      <c r="E62" s="56">
        <v>0.20639269868028262</v>
      </c>
    </row>
    <row r="63" spans="2:5" x14ac:dyDescent="0.25">
      <c r="B63" s="57"/>
      <c r="C63" s="42" t="s">
        <v>373</v>
      </c>
      <c r="D63" s="70">
        <v>1515.8274251065154</v>
      </c>
      <c r="E63" s="56">
        <v>0.79360730131971735</v>
      </c>
    </row>
    <row r="64" spans="2:5" x14ac:dyDescent="0.25">
      <c r="B64" s="58" t="s">
        <v>38</v>
      </c>
      <c r="C64" s="58"/>
      <c r="D64" s="72">
        <v>1910.0472268662259</v>
      </c>
      <c r="E64" s="60">
        <v>6.8834529148596502E-2</v>
      </c>
    </row>
    <row r="65" spans="2:5" x14ac:dyDescent="0.25">
      <c r="B65" s="61" t="s">
        <v>13</v>
      </c>
      <c r="C65" s="42" t="s">
        <v>374</v>
      </c>
      <c r="D65" s="70">
        <v>184.82869153967425</v>
      </c>
      <c r="E65" s="56">
        <v>0.25932884263771738</v>
      </c>
    </row>
    <row r="66" spans="2:5" x14ac:dyDescent="0.25">
      <c r="B66" s="57"/>
      <c r="C66" s="42" t="s">
        <v>373</v>
      </c>
      <c r="D66" s="70">
        <v>527.89068691326588</v>
      </c>
      <c r="E66" s="56">
        <v>0.74067115736228251</v>
      </c>
    </row>
    <row r="67" spans="2:5" x14ac:dyDescent="0.25">
      <c r="B67" s="58" t="s">
        <v>39</v>
      </c>
      <c r="C67" s="58"/>
      <c r="D67" s="72">
        <v>712.71937845294019</v>
      </c>
      <c r="E67" s="60">
        <v>2.568507319653018E-2</v>
      </c>
    </row>
    <row r="68" spans="2:5" x14ac:dyDescent="0.25">
      <c r="B68" s="61" t="s">
        <v>1</v>
      </c>
      <c r="C68" s="42" t="s">
        <v>374</v>
      </c>
      <c r="D68" s="70">
        <v>91.18036151610653</v>
      </c>
      <c r="E68" s="56">
        <v>6.4224609156904297E-2</v>
      </c>
    </row>
    <row r="69" spans="2:5" x14ac:dyDescent="0.25">
      <c r="B69" s="57"/>
      <c r="C69" s="42" t="s">
        <v>373</v>
      </c>
      <c r="D69" s="70">
        <v>1328.5302869885472</v>
      </c>
      <c r="E69" s="56">
        <v>0.93577539084309569</v>
      </c>
    </row>
    <row r="70" spans="2:5" x14ac:dyDescent="0.25">
      <c r="B70" s="58" t="s">
        <v>40</v>
      </c>
      <c r="C70" s="58"/>
      <c r="D70" s="72">
        <v>1419.7106485046538</v>
      </c>
      <c r="E70" s="60">
        <v>5.1163716081199712E-2</v>
      </c>
    </row>
    <row r="71" spans="2:5" x14ac:dyDescent="0.25">
      <c r="B71" s="61" t="s">
        <v>4</v>
      </c>
      <c r="C71" s="42" t="s">
        <v>374</v>
      </c>
      <c r="D71" s="70">
        <v>424.28595386649886</v>
      </c>
      <c r="E71" s="56">
        <v>0.22991803585289977</v>
      </c>
    </row>
    <row r="72" spans="2:5" x14ac:dyDescent="0.25">
      <c r="B72" s="57"/>
      <c r="C72" s="42" t="s">
        <v>373</v>
      </c>
      <c r="D72" s="70">
        <v>1421.0932148123541</v>
      </c>
      <c r="E72" s="56">
        <v>0.77008196414710028</v>
      </c>
    </row>
    <row r="73" spans="2:5" x14ac:dyDescent="0.25">
      <c r="B73" s="58" t="s">
        <v>41</v>
      </c>
      <c r="C73" s="58"/>
      <c r="D73" s="72">
        <v>1845.3791686788529</v>
      </c>
      <c r="E73" s="60">
        <v>6.6504013298689921E-2</v>
      </c>
    </row>
    <row r="74" spans="2:5" x14ac:dyDescent="0.25">
      <c r="B74" s="61" t="s">
        <v>14</v>
      </c>
      <c r="C74" s="42" t="s">
        <v>374</v>
      </c>
      <c r="D74" s="70">
        <v>78.715274648265023</v>
      </c>
      <c r="E74" s="56">
        <v>0.10571380789887536</v>
      </c>
    </row>
    <row r="75" spans="2:5" x14ac:dyDescent="0.25">
      <c r="B75" s="57"/>
      <c r="C75" s="42" t="s">
        <v>373</v>
      </c>
      <c r="D75" s="70">
        <v>665.89204025957724</v>
      </c>
      <c r="E75" s="56">
        <v>0.8942861921011247</v>
      </c>
    </row>
    <row r="76" spans="2:5" x14ac:dyDescent="0.25">
      <c r="B76" s="58" t="s">
        <v>42</v>
      </c>
      <c r="C76" s="58"/>
      <c r="D76" s="72">
        <v>744.60731490784224</v>
      </c>
      <c r="E76" s="60">
        <v>2.683425477723634E-2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96"/>
  <sheetViews>
    <sheetView workbookViewId="0">
      <pane ySplit="9" topLeftCell="A10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99.140625" bestFit="1" customWidth="1"/>
    <col min="4" max="4" width="10" bestFit="1" customWidth="1"/>
    <col min="5" max="5" width="8.140625" bestFit="1" customWidth="1"/>
  </cols>
  <sheetData>
    <row r="1" spans="1:5" x14ac:dyDescent="0.25">
      <c r="A1" s="7" t="s">
        <v>504</v>
      </c>
    </row>
    <row r="3" spans="1:5" ht="18.75" x14ac:dyDescent="0.3">
      <c r="A3" s="8" t="s">
        <v>704</v>
      </c>
    </row>
    <row r="5" spans="1:5" x14ac:dyDescent="0.25">
      <c r="A5" t="s">
        <v>502</v>
      </c>
      <c r="B5" s="4" t="s">
        <v>972</v>
      </c>
    </row>
    <row r="6" spans="1:5" x14ac:dyDescent="0.25">
      <c r="A6" t="s">
        <v>503</v>
      </c>
      <c r="B6" t="s">
        <v>839</v>
      </c>
    </row>
    <row r="8" spans="1:5" x14ac:dyDescent="0.25">
      <c r="B8" s="2"/>
      <c r="C8" s="2"/>
      <c r="D8" s="2" t="s">
        <v>19</v>
      </c>
      <c r="E8" s="2"/>
    </row>
    <row r="9" spans="1:5" x14ac:dyDescent="0.25">
      <c r="B9" s="3" t="s">
        <v>20</v>
      </c>
      <c r="C9" s="3" t="s">
        <v>377</v>
      </c>
      <c r="D9" s="6" t="s">
        <v>23</v>
      </c>
      <c r="E9" s="3" t="s">
        <v>24</v>
      </c>
    </row>
    <row r="10" spans="1:5" x14ac:dyDescent="0.25">
      <c r="B10" s="30" t="s">
        <v>672</v>
      </c>
      <c r="C10" s="30" t="s">
        <v>379</v>
      </c>
      <c r="D10" s="31">
        <v>2073.7285908648082</v>
      </c>
      <c r="E10" s="48">
        <v>3.5562696120256185E-2</v>
      </c>
    </row>
    <row r="11" spans="1:5" x14ac:dyDescent="0.25">
      <c r="B11" s="30"/>
      <c r="C11" s="30" t="s">
        <v>378</v>
      </c>
      <c r="D11" s="31">
        <v>44219.596892320253</v>
      </c>
      <c r="E11" s="48">
        <v>0.7583287869826788</v>
      </c>
    </row>
    <row r="12" spans="1:5" x14ac:dyDescent="0.25">
      <c r="B12" s="30"/>
      <c r="C12" s="30" t="s">
        <v>384</v>
      </c>
      <c r="D12" s="31">
        <v>5819.0263407915554</v>
      </c>
      <c r="E12" s="48">
        <v>9.9791393331292194E-2</v>
      </c>
    </row>
    <row r="13" spans="1:5" x14ac:dyDescent="0.25">
      <c r="B13" s="30"/>
      <c r="C13" s="30" t="s">
        <v>381</v>
      </c>
      <c r="D13" s="31">
        <v>3027.3054156414541</v>
      </c>
      <c r="E13" s="48">
        <v>5.1915734312543628E-2</v>
      </c>
    </row>
    <row r="14" spans="1:5" x14ac:dyDescent="0.25">
      <c r="B14" s="30"/>
      <c r="C14" s="30" t="s">
        <v>383</v>
      </c>
      <c r="D14" s="31">
        <v>1698.7435069538033</v>
      </c>
      <c r="E14" s="48">
        <v>2.9132018235261344E-2</v>
      </c>
    </row>
    <row r="15" spans="1:5" x14ac:dyDescent="0.25">
      <c r="B15" s="30"/>
      <c r="C15" s="30" t="s">
        <v>380</v>
      </c>
      <c r="D15" s="31">
        <v>739.16662104436216</v>
      </c>
      <c r="E15" s="48">
        <v>1.2676084055664599E-2</v>
      </c>
    </row>
    <row r="16" spans="1:5" x14ac:dyDescent="0.25">
      <c r="B16" s="30"/>
      <c r="C16" s="30" t="s">
        <v>382</v>
      </c>
      <c r="D16" s="31">
        <v>628.75710058479967</v>
      </c>
      <c r="E16" s="48">
        <v>1.0782653911438648E-2</v>
      </c>
    </row>
    <row r="17" spans="2:5" x14ac:dyDescent="0.25">
      <c r="B17" s="30"/>
      <c r="C17" s="30" t="s">
        <v>385</v>
      </c>
      <c r="D17" s="31">
        <v>105.58146414000045</v>
      </c>
      <c r="E17" s="48">
        <v>1.8106330508645353E-3</v>
      </c>
    </row>
    <row r="18" spans="2:5" x14ac:dyDescent="0.25">
      <c r="B18" s="24" t="s">
        <v>673</v>
      </c>
      <c r="C18" s="24"/>
      <c r="D18" s="25">
        <v>58311.90593234104</v>
      </c>
      <c r="E18" s="46">
        <v>1</v>
      </c>
    </row>
    <row r="19" spans="2:5" x14ac:dyDescent="0.25">
      <c r="B19" s="55" t="s">
        <v>705</v>
      </c>
      <c r="C19" s="42" t="s">
        <v>379</v>
      </c>
      <c r="D19" s="1">
        <v>12.369776986599417</v>
      </c>
      <c r="E19" s="56">
        <v>1.5627979533100456E-2</v>
      </c>
    </row>
    <row r="20" spans="2:5" x14ac:dyDescent="0.25">
      <c r="B20" s="55"/>
      <c r="C20" s="42" t="s">
        <v>378</v>
      </c>
      <c r="D20" s="1">
        <v>597.28812755631759</v>
      </c>
      <c r="E20" s="56">
        <v>0.75461397913044781</v>
      </c>
    </row>
    <row r="21" spans="2:5" x14ac:dyDescent="0.25">
      <c r="B21" s="55"/>
      <c r="C21" s="42" t="s">
        <v>384</v>
      </c>
      <c r="D21" s="1">
        <v>74.218661919596499</v>
      </c>
      <c r="E21" s="56">
        <v>9.3767877198602731E-2</v>
      </c>
    </row>
    <row r="22" spans="2:5" x14ac:dyDescent="0.25">
      <c r="B22" s="55"/>
      <c r="C22" s="42" t="s">
        <v>381</v>
      </c>
      <c r="D22" s="1">
        <v>42.492444953059106</v>
      </c>
      <c r="E22" s="56">
        <v>5.3684966249368547E-2</v>
      </c>
    </row>
    <row r="23" spans="2:5" x14ac:dyDescent="0.25">
      <c r="B23" s="55"/>
      <c r="C23" s="42" t="s">
        <v>383</v>
      </c>
      <c r="D23" s="1">
        <v>31.06074413150515</v>
      </c>
      <c r="E23" s="56">
        <v>3.9242152392553263E-2</v>
      </c>
    </row>
    <row r="24" spans="2:5" x14ac:dyDescent="0.25">
      <c r="B24" s="55"/>
      <c r="C24" s="42" t="s">
        <v>380</v>
      </c>
      <c r="D24" s="1">
        <v>15.530372065752573</v>
      </c>
      <c r="E24" s="56">
        <v>1.9621076196276628E-2</v>
      </c>
    </row>
    <row r="25" spans="2:5" x14ac:dyDescent="0.25">
      <c r="B25" s="57"/>
      <c r="C25" s="42" t="s">
        <v>382</v>
      </c>
      <c r="D25" s="1">
        <v>18.554665479899125</v>
      </c>
      <c r="E25" s="56">
        <v>2.3441969299650683E-2</v>
      </c>
    </row>
    <row r="26" spans="2:5" x14ac:dyDescent="0.25">
      <c r="B26" s="58" t="s">
        <v>706</v>
      </c>
      <c r="C26" s="58"/>
      <c r="D26" s="59">
        <v>791.51479309272941</v>
      </c>
      <c r="E26" s="60">
        <v>1.357381105003031E-2</v>
      </c>
    </row>
    <row r="27" spans="2:5" x14ac:dyDescent="0.25">
      <c r="B27" s="55" t="s">
        <v>11</v>
      </c>
      <c r="C27" s="42" t="s">
        <v>379</v>
      </c>
      <c r="D27" s="1">
        <v>3.2862474645030431</v>
      </c>
      <c r="E27" s="56">
        <v>3.1897413320555162E-3</v>
      </c>
    </row>
    <row r="28" spans="2:5" x14ac:dyDescent="0.25">
      <c r="B28" s="55"/>
      <c r="C28" s="42" t="s">
        <v>378</v>
      </c>
      <c r="D28" s="1">
        <v>886.66233950310516</v>
      </c>
      <c r="E28" s="56">
        <v>0.86062402251797188</v>
      </c>
    </row>
    <row r="29" spans="2:5" x14ac:dyDescent="0.25">
      <c r="B29" s="55"/>
      <c r="C29" s="42" t="s">
        <v>384</v>
      </c>
      <c r="D29" s="1">
        <v>28.381480579225787</v>
      </c>
      <c r="E29" s="56">
        <v>2.7548011111870906E-2</v>
      </c>
    </row>
    <row r="30" spans="2:5" x14ac:dyDescent="0.25">
      <c r="B30" s="55"/>
      <c r="C30" s="42" t="s">
        <v>381</v>
      </c>
      <c r="D30" s="1">
        <v>48.663874217976854</v>
      </c>
      <c r="E30" s="56">
        <v>4.723477846623618E-2</v>
      </c>
    </row>
    <row r="31" spans="2:5" x14ac:dyDescent="0.25">
      <c r="B31" s="55"/>
      <c r="C31" s="42" t="s">
        <v>383</v>
      </c>
      <c r="D31" s="1">
        <v>31.622290442757979</v>
      </c>
      <c r="E31" s="56">
        <v>3.0693649193817688E-2</v>
      </c>
    </row>
    <row r="32" spans="2:5" x14ac:dyDescent="0.25">
      <c r="B32" s="55"/>
      <c r="C32" s="42" t="s">
        <v>380</v>
      </c>
      <c r="D32" s="1">
        <v>19.775895540041979</v>
      </c>
      <c r="E32" s="56">
        <v>1.9195143416268379E-2</v>
      </c>
    </row>
    <row r="33" spans="2:5" x14ac:dyDescent="0.25">
      <c r="B33" s="55"/>
      <c r="C33" s="42" t="s">
        <v>382</v>
      </c>
      <c r="D33" s="1">
        <v>5.2572632235918242</v>
      </c>
      <c r="E33" s="56">
        <v>5.1028749292080997E-3</v>
      </c>
    </row>
    <row r="34" spans="2:5" x14ac:dyDescent="0.25">
      <c r="B34" s="57"/>
      <c r="C34" s="42" t="s">
        <v>385</v>
      </c>
      <c r="D34" s="1">
        <v>6.6057684292422687</v>
      </c>
      <c r="E34" s="56">
        <v>6.4117790325713912E-3</v>
      </c>
    </row>
    <row r="35" spans="2:5" x14ac:dyDescent="0.25">
      <c r="B35" s="58" t="s">
        <v>30</v>
      </c>
      <c r="C35" s="58"/>
      <c r="D35" s="59">
        <v>1030.2551594004449</v>
      </c>
      <c r="E35" s="60">
        <v>1.7668006952059775E-2</v>
      </c>
    </row>
    <row r="36" spans="2:5" x14ac:dyDescent="0.25">
      <c r="B36" s="61" t="s">
        <v>707</v>
      </c>
      <c r="C36" s="42" t="s">
        <v>379</v>
      </c>
      <c r="D36" s="1">
        <v>91.779821674812695</v>
      </c>
      <c r="E36" s="56">
        <v>3.1301083856599549E-2</v>
      </c>
    </row>
    <row r="37" spans="2:5" x14ac:dyDescent="0.25">
      <c r="B37" s="61"/>
      <c r="C37" s="42" t="s">
        <v>378</v>
      </c>
      <c r="D37" s="1">
        <v>2192.8425833646875</v>
      </c>
      <c r="E37" s="56">
        <v>0.7478588248887067</v>
      </c>
    </row>
    <row r="38" spans="2:5" x14ac:dyDescent="0.25">
      <c r="B38" s="61"/>
      <c r="C38" s="42" t="s">
        <v>384</v>
      </c>
      <c r="D38" s="1">
        <v>318.87309610226885</v>
      </c>
      <c r="E38" s="56">
        <v>0.10875019517988199</v>
      </c>
    </row>
    <row r="39" spans="2:5" x14ac:dyDescent="0.25">
      <c r="B39" s="61"/>
      <c r="C39" s="42" t="s">
        <v>381</v>
      </c>
      <c r="D39" s="1">
        <v>176.96136145431885</v>
      </c>
      <c r="E39" s="56">
        <v>6.0351854178637587E-2</v>
      </c>
    </row>
    <row r="40" spans="2:5" x14ac:dyDescent="0.25">
      <c r="B40" s="61"/>
      <c r="C40" s="42" t="s">
        <v>383</v>
      </c>
      <c r="D40" s="1">
        <v>145.83743437619071</v>
      </c>
      <c r="E40" s="56">
        <v>4.973718274387566E-2</v>
      </c>
    </row>
    <row r="41" spans="2:5" x14ac:dyDescent="0.25">
      <c r="B41" s="57"/>
      <c r="C41" s="42" t="s">
        <v>382</v>
      </c>
      <c r="D41" s="1">
        <v>5.8668414498263086</v>
      </c>
      <c r="E41" s="56">
        <v>2.000859152298654E-3</v>
      </c>
    </row>
    <row r="42" spans="2:5" x14ac:dyDescent="0.25">
      <c r="B42" s="58" t="s">
        <v>708</v>
      </c>
      <c r="C42" s="58"/>
      <c r="D42" s="59">
        <v>2932.1611384221046</v>
      </c>
      <c r="E42" s="60">
        <v>5.0284090213485878E-2</v>
      </c>
    </row>
    <row r="43" spans="2:5" x14ac:dyDescent="0.25">
      <c r="B43" s="61" t="s">
        <v>709</v>
      </c>
      <c r="C43" s="42" t="s">
        <v>379</v>
      </c>
      <c r="D43" s="1">
        <v>245.01618567314682</v>
      </c>
      <c r="E43" s="56">
        <v>4.9761104533826678E-2</v>
      </c>
    </row>
    <row r="44" spans="2:5" x14ac:dyDescent="0.25">
      <c r="B44" s="61"/>
      <c r="C44" s="42" t="s">
        <v>378</v>
      </c>
      <c r="D44" s="1">
        <v>3642.859644221207</v>
      </c>
      <c r="E44" s="56">
        <v>0.73983977450358784</v>
      </c>
    </row>
    <row r="45" spans="2:5" x14ac:dyDescent="0.25">
      <c r="B45" s="61"/>
      <c r="C45" s="42" t="s">
        <v>384</v>
      </c>
      <c r="D45" s="1">
        <v>517.87668978772695</v>
      </c>
      <c r="E45" s="56">
        <v>0.10517719890773548</v>
      </c>
    </row>
    <row r="46" spans="2:5" x14ac:dyDescent="0.25">
      <c r="B46" s="61"/>
      <c r="C46" s="42" t="s">
        <v>381</v>
      </c>
      <c r="D46" s="1">
        <v>271.39159646943784</v>
      </c>
      <c r="E46" s="56">
        <v>5.5117769319669448E-2</v>
      </c>
    </row>
    <row r="47" spans="2:5" x14ac:dyDescent="0.25">
      <c r="B47" s="61"/>
      <c r="C47" s="42" t="s">
        <v>383</v>
      </c>
      <c r="D47" s="1">
        <v>120.70984263174752</v>
      </c>
      <c r="E47" s="56">
        <v>2.4515340000733965E-2</v>
      </c>
    </row>
    <row r="48" spans="2:5" x14ac:dyDescent="0.25">
      <c r="B48" s="61"/>
      <c r="C48" s="42" t="s">
        <v>380</v>
      </c>
      <c r="D48" s="1">
        <v>79.356522643955017</v>
      </c>
      <c r="E48" s="56">
        <v>1.6116764726697055E-2</v>
      </c>
    </row>
    <row r="49" spans="2:5" x14ac:dyDescent="0.25">
      <c r="B49" s="61"/>
      <c r="C49" s="42" t="s">
        <v>382</v>
      </c>
      <c r="D49" s="1">
        <v>40.31886975418297</v>
      </c>
      <c r="E49" s="56">
        <v>8.1884855362170817E-3</v>
      </c>
    </row>
    <row r="50" spans="2:5" x14ac:dyDescent="0.25">
      <c r="B50" s="57"/>
      <c r="C50" s="42" t="s">
        <v>385</v>
      </c>
      <c r="D50" s="1">
        <v>6.3200683303624485</v>
      </c>
      <c r="E50" s="56">
        <v>1.2835624715325123E-3</v>
      </c>
    </row>
    <row r="51" spans="2:5" x14ac:dyDescent="0.25">
      <c r="B51" s="58" t="s">
        <v>710</v>
      </c>
      <c r="C51" s="58"/>
      <c r="D51" s="59">
        <v>4923.8494195117664</v>
      </c>
      <c r="E51" s="60">
        <v>8.443986422301028E-2</v>
      </c>
    </row>
    <row r="52" spans="2:5" x14ac:dyDescent="0.25">
      <c r="B52" s="61" t="s">
        <v>8</v>
      </c>
      <c r="C52" s="42" t="s">
        <v>379</v>
      </c>
      <c r="D52" s="1">
        <v>19.10670525182676</v>
      </c>
      <c r="E52" s="56">
        <v>1.4957619877039297E-2</v>
      </c>
    </row>
    <row r="53" spans="2:5" x14ac:dyDescent="0.25">
      <c r="B53" s="61"/>
      <c r="C53" s="42" t="s">
        <v>378</v>
      </c>
      <c r="D53" s="1">
        <v>1045.5112811526822</v>
      </c>
      <c r="E53" s="56">
        <v>0.81847498637385541</v>
      </c>
    </row>
    <row r="54" spans="2:5" x14ac:dyDescent="0.25">
      <c r="B54" s="61"/>
      <c r="C54" s="42" t="s">
        <v>384</v>
      </c>
      <c r="D54" s="1">
        <v>63.146691312583343</v>
      </c>
      <c r="E54" s="56">
        <v>4.9434174688807585E-2</v>
      </c>
    </row>
    <row r="55" spans="2:5" x14ac:dyDescent="0.25">
      <c r="B55" s="61"/>
      <c r="C55" s="42" t="s">
        <v>381</v>
      </c>
      <c r="D55" s="1">
        <v>67.46758712671685</v>
      </c>
      <c r="E55" s="56">
        <v>5.2816773429106886E-2</v>
      </c>
    </row>
    <row r="56" spans="2:5" x14ac:dyDescent="0.25">
      <c r="B56" s="61"/>
      <c r="C56" s="42" t="s">
        <v>383</v>
      </c>
      <c r="D56" s="1">
        <v>59.166057676552512</v>
      </c>
      <c r="E56" s="56">
        <v>4.6317949049025267E-2</v>
      </c>
    </row>
    <row r="57" spans="2:5" x14ac:dyDescent="0.25">
      <c r="B57" s="61"/>
      <c r="C57" s="42" t="s">
        <v>380</v>
      </c>
      <c r="D57" s="1">
        <v>10.394485806160905</v>
      </c>
      <c r="E57" s="56">
        <v>8.1372882167096983E-3</v>
      </c>
    </row>
    <row r="58" spans="2:5" x14ac:dyDescent="0.25">
      <c r="B58" s="61"/>
      <c r="C58" s="42" t="s">
        <v>382</v>
      </c>
      <c r="D58" s="1">
        <v>10.654411298033546</v>
      </c>
      <c r="E58" s="56">
        <v>8.3407700128928317E-3</v>
      </c>
    </row>
    <row r="59" spans="2:5" x14ac:dyDescent="0.25">
      <c r="B59" s="57"/>
      <c r="C59" s="42" t="s">
        <v>385</v>
      </c>
      <c r="D59" s="1">
        <v>1.9421918523676878</v>
      </c>
      <c r="E59" s="56">
        <v>1.5204383525632304E-3</v>
      </c>
    </row>
    <row r="60" spans="2:5" x14ac:dyDescent="0.25">
      <c r="B60" s="58" t="s">
        <v>31</v>
      </c>
      <c r="C60" s="58"/>
      <c r="D60" s="59">
        <v>1277.3894114769234</v>
      </c>
      <c r="E60" s="60">
        <v>2.1906150914687748E-2</v>
      </c>
    </row>
    <row r="61" spans="2:5" x14ac:dyDescent="0.25">
      <c r="B61" s="61" t="s">
        <v>711</v>
      </c>
      <c r="C61" s="42" t="s">
        <v>379</v>
      </c>
      <c r="D61" s="1">
        <v>21.943659519056844</v>
      </c>
      <c r="E61" s="56">
        <v>2.537021423028726E-2</v>
      </c>
    </row>
    <row r="62" spans="2:5" x14ac:dyDescent="0.25">
      <c r="B62" s="61"/>
      <c r="C62" s="42" t="s">
        <v>378</v>
      </c>
      <c r="D62" s="1">
        <v>595.51366703625467</v>
      </c>
      <c r="E62" s="56">
        <v>0.6885045448619459</v>
      </c>
    </row>
    <row r="63" spans="2:5" x14ac:dyDescent="0.25">
      <c r="B63" s="61"/>
      <c r="C63" s="42" t="s">
        <v>384</v>
      </c>
      <c r="D63" s="1">
        <v>89.162234086774191</v>
      </c>
      <c r="E63" s="56">
        <v>0.10308512935447277</v>
      </c>
    </row>
    <row r="64" spans="2:5" x14ac:dyDescent="0.25">
      <c r="B64" s="61"/>
      <c r="C64" s="42" t="s">
        <v>381</v>
      </c>
      <c r="D64" s="1">
        <v>72.200061899473752</v>
      </c>
      <c r="E64" s="56">
        <v>8.3474273570408528E-2</v>
      </c>
    </row>
    <row r="65" spans="2:5" x14ac:dyDescent="0.25">
      <c r="B65" s="61"/>
      <c r="C65" s="42" t="s">
        <v>383</v>
      </c>
      <c r="D65" s="1">
        <v>56.280237331775595</v>
      </c>
      <c r="E65" s="56">
        <v>6.5068530469977293E-2</v>
      </c>
    </row>
    <row r="66" spans="2:5" x14ac:dyDescent="0.25">
      <c r="B66" s="61"/>
      <c r="C66" s="42" t="s">
        <v>380</v>
      </c>
      <c r="D66" s="1">
        <v>17.289023363159401</v>
      </c>
      <c r="E66" s="56">
        <v>1.9988745549705287E-2</v>
      </c>
    </row>
    <row r="67" spans="2:5" x14ac:dyDescent="0.25">
      <c r="B67" s="61"/>
      <c r="C67" s="42" t="s">
        <v>382</v>
      </c>
      <c r="D67" s="1">
        <v>10.678471107256122</v>
      </c>
      <c r="E67" s="56">
        <v>1.2345939810437998E-2</v>
      </c>
    </row>
    <row r="68" spans="2:5" x14ac:dyDescent="0.25">
      <c r="B68" s="57"/>
      <c r="C68" s="42" t="s">
        <v>385</v>
      </c>
      <c r="D68" s="1">
        <v>1.8705338377469525</v>
      </c>
      <c r="E68" s="56">
        <v>2.1626221527648488E-3</v>
      </c>
    </row>
    <row r="69" spans="2:5" x14ac:dyDescent="0.25">
      <c r="B69" s="58" t="s">
        <v>712</v>
      </c>
      <c r="C69" s="58"/>
      <c r="D69" s="59">
        <v>864.93788818149767</v>
      </c>
      <c r="E69" s="60">
        <v>1.4832955197607333E-2</v>
      </c>
    </row>
    <row r="70" spans="2:5" x14ac:dyDescent="0.25">
      <c r="B70" s="61" t="s">
        <v>713</v>
      </c>
      <c r="C70" s="42" t="s">
        <v>379</v>
      </c>
      <c r="D70" s="1">
        <v>19.389945866657349</v>
      </c>
      <c r="E70" s="56">
        <v>5.6905677371013118E-2</v>
      </c>
    </row>
    <row r="71" spans="2:5" x14ac:dyDescent="0.25">
      <c r="B71" s="61"/>
      <c r="C71" s="42" t="s">
        <v>378</v>
      </c>
      <c r="D71" s="1">
        <v>250.274997380645</v>
      </c>
      <c r="E71" s="56">
        <v>0.73450789150807161</v>
      </c>
    </row>
    <row r="72" spans="2:5" x14ac:dyDescent="0.25">
      <c r="B72" s="61"/>
      <c r="C72" s="42" t="s">
        <v>384</v>
      </c>
      <c r="D72" s="1">
        <v>29.129158663081057</v>
      </c>
      <c r="E72" s="56">
        <v>8.548835135330371E-2</v>
      </c>
    </row>
    <row r="73" spans="2:5" x14ac:dyDescent="0.25">
      <c r="B73" s="61"/>
      <c r="C73" s="42" t="s">
        <v>381</v>
      </c>
      <c r="D73" s="1">
        <v>22.665735340341563</v>
      </c>
      <c r="E73" s="56">
        <v>6.6519475171520862E-2</v>
      </c>
    </row>
    <row r="74" spans="2:5" x14ac:dyDescent="0.25">
      <c r="B74" s="61"/>
      <c r="C74" s="42" t="s">
        <v>383</v>
      </c>
      <c r="D74" s="1">
        <v>8.4125142318304054</v>
      </c>
      <c r="E74" s="56">
        <v>2.4689074639388062E-2</v>
      </c>
    </row>
    <row r="75" spans="2:5" x14ac:dyDescent="0.25">
      <c r="B75" s="57"/>
      <c r="C75" s="42" t="s">
        <v>385</v>
      </c>
      <c r="D75" s="1">
        <v>10.865985401459854</v>
      </c>
      <c r="E75" s="56">
        <v>3.1889529956702682E-2</v>
      </c>
    </row>
    <row r="76" spans="2:5" x14ac:dyDescent="0.25">
      <c r="B76" s="58" t="s">
        <v>714</v>
      </c>
      <c r="C76" s="58"/>
      <c r="D76" s="59">
        <v>340.73833688401521</v>
      </c>
      <c r="E76" s="60">
        <v>5.8433750609931346E-3</v>
      </c>
    </row>
    <row r="77" spans="2:5" x14ac:dyDescent="0.25">
      <c r="B77" s="61" t="s">
        <v>715</v>
      </c>
      <c r="C77" s="42" t="s">
        <v>379</v>
      </c>
      <c r="D77" s="1">
        <v>236.79211553415848</v>
      </c>
      <c r="E77" s="56">
        <v>3.2790114362857059E-2</v>
      </c>
    </row>
    <row r="78" spans="2:5" x14ac:dyDescent="0.25">
      <c r="B78" s="61"/>
      <c r="C78" s="42" t="s">
        <v>378</v>
      </c>
      <c r="D78" s="1">
        <v>4924.6392123897931</v>
      </c>
      <c r="E78" s="56">
        <v>0.68194619827524361</v>
      </c>
    </row>
    <row r="79" spans="2:5" x14ac:dyDescent="0.25">
      <c r="B79" s="61"/>
      <c r="C79" s="42" t="s">
        <v>384</v>
      </c>
      <c r="D79" s="1">
        <v>992.99937523672486</v>
      </c>
      <c r="E79" s="56">
        <v>0.13750695627178006</v>
      </c>
    </row>
    <row r="80" spans="2:5" x14ac:dyDescent="0.25">
      <c r="B80" s="61"/>
      <c r="C80" s="42" t="s">
        <v>381</v>
      </c>
      <c r="D80" s="1">
        <v>429.84086786249941</v>
      </c>
      <c r="E80" s="56">
        <v>5.9522806252423031E-2</v>
      </c>
    </row>
    <row r="81" spans="2:5" x14ac:dyDescent="0.25">
      <c r="B81" s="61"/>
      <c r="C81" s="42" t="s">
        <v>383</v>
      </c>
      <c r="D81" s="1">
        <v>306.41583852354461</v>
      </c>
      <c r="E81" s="56">
        <v>4.2431355305529078E-2</v>
      </c>
    </row>
    <row r="82" spans="2:5" x14ac:dyDescent="0.25">
      <c r="B82" s="61"/>
      <c r="C82" s="42" t="s">
        <v>380</v>
      </c>
      <c r="D82" s="1">
        <v>114.34001970885235</v>
      </c>
      <c r="E82" s="56">
        <v>1.5833391724412185E-2</v>
      </c>
    </row>
    <row r="83" spans="2:5" x14ac:dyDescent="0.25">
      <c r="B83" s="61"/>
      <c r="C83" s="42" t="s">
        <v>382</v>
      </c>
      <c r="D83" s="1">
        <v>198.12710989653212</v>
      </c>
      <c r="E83" s="56">
        <v>2.7435924448896896E-2</v>
      </c>
    </row>
    <row r="84" spans="2:5" x14ac:dyDescent="0.25">
      <c r="B84" s="57"/>
      <c r="C84" s="42" t="s">
        <v>385</v>
      </c>
      <c r="D84" s="1">
        <v>18.293758154974885</v>
      </c>
      <c r="E84" s="56">
        <v>2.5332533588583246E-3</v>
      </c>
    </row>
    <row r="85" spans="2:5" x14ac:dyDescent="0.25">
      <c r="B85" s="58" t="s">
        <v>716</v>
      </c>
      <c r="C85" s="58"/>
      <c r="D85" s="59">
        <v>7221.4482973070781</v>
      </c>
      <c r="E85" s="60">
        <v>0.1238417469270541</v>
      </c>
    </row>
    <row r="86" spans="2:5" x14ac:dyDescent="0.25">
      <c r="B86" s="61" t="s">
        <v>7</v>
      </c>
      <c r="C86" s="42" t="s">
        <v>379</v>
      </c>
      <c r="D86" s="1">
        <v>181.66641939495003</v>
      </c>
      <c r="E86" s="56">
        <v>3.0952365190885442E-2</v>
      </c>
    </row>
    <row r="87" spans="2:5" x14ac:dyDescent="0.25">
      <c r="B87" s="61"/>
      <c r="C87" s="42" t="s">
        <v>378</v>
      </c>
      <c r="D87" s="1">
        <v>4292.7564721180688</v>
      </c>
      <c r="E87" s="56">
        <v>0.73140080837762722</v>
      </c>
    </row>
    <row r="88" spans="2:5" x14ac:dyDescent="0.25">
      <c r="B88" s="61"/>
      <c r="C88" s="42" t="s">
        <v>384</v>
      </c>
      <c r="D88" s="1">
        <v>835.57576675923269</v>
      </c>
      <c r="E88" s="56">
        <v>0.14236558613047023</v>
      </c>
    </row>
    <row r="89" spans="2:5" x14ac:dyDescent="0.25">
      <c r="B89" s="61"/>
      <c r="C89" s="42" t="s">
        <v>381</v>
      </c>
      <c r="D89" s="1">
        <v>292.19942640151146</v>
      </c>
      <c r="E89" s="56">
        <v>4.9785003660386171E-2</v>
      </c>
    </row>
    <row r="90" spans="2:5" x14ac:dyDescent="0.25">
      <c r="B90" s="61"/>
      <c r="C90" s="42" t="s">
        <v>383</v>
      </c>
      <c r="D90" s="1">
        <v>166.23861205460565</v>
      </c>
      <c r="E90" s="56">
        <v>2.8323771923712607E-2</v>
      </c>
    </row>
    <row r="91" spans="2:5" x14ac:dyDescent="0.25">
      <c r="B91" s="61"/>
      <c r="C91" s="42" t="s">
        <v>380</v>
      </c>
      <c r="D91" s="1">
        <v>46.935416935726892</v>
      </c>
      <c r="E91" s="56">
        <v>7.9968668409912645E-3</v>
      </c>
    </row>
    <row r="92" spans="2:5" x14ac:dyDescent="0.25">
      <c r="B92" s="61"/>
      <c r="C92" s="42" t="s">
        <v>382</v>
      </c>
      <c r="D92" s="1">
        <v>47.305840269926478</v>
      </c>
      <c r="E92" s="56">
        <v>8.0599796515676905E-3</v>
      </c>
    </row>
    <row r="93" spans="2:5" x14ac:dyDescent="0.25">
      <c r="B93" s="57"/>
      <c r="C93" s="42" t="s">
        <v>385</v>
      </c>
      <c r="D93" s="1">
        <v>6.547815230961298</v>
      </c>
      <c r="E93" s="56">
        <v>1.1156182243595751E-3</v>
      </c>
    </row>
    <row r="94" spans="2:5" x14ac:dyDescent="0.25">
      <c r="B94" s="58" t="s">
        <v>32</v>
      </c>
      <c r="C94" s="58"/>
      <c r="D94" s="59">
        <v>5869.225769164982</v>
      </c>
      <c r="E94" s="60">
        <v>0.10065227118412284</v>
      </c>
    </row>
    <row r="95" spans="2:5" x14ac:dyDescent="0.25">
      <c r="B95" s="61" t="s">
        <v>17</v>
      </c>
      <c r="C95" s="42" t="s">
        <v>379</v>
      </c>
      <c r="D95" s="1">
        <v>68.300743134120736</v>
      </c>
      <c r="E95" s="56">
        <v>3.3505727592996568E-2</v>
      </c>
    </row>
    <row r="96" spans="2:5" x14ac:dyDescent="0.25">
      <c r="B96" s="61"/>
      <c r="C96" s="42" t="s">
        <v>378</v>
      </c>
      <c r="D96" s="1">
        <v>1577.8366789848506</v>
      </c>
      <c r="E96" s="56">
        <v>0.7740262188435022</v>
      </c>
    </row>
    <row r="97" spans="2:5" x14ac:dyDescent="0.25">
      <c r="B97" s="61"/>
      <c r="C97" s="42" t="s">
        <v>384</v>
      </c>
      <c r="D97" s="1">
        <v>173.6856470262139</v>
      </c>
      <c r="E97" s="56">
        <v>8.5203523549460036E-2</v>
      </c>
    </row>
    <row r="98" spans="2:5" x14ac:dyDescent="0.25">
      <c r="B98" s="61"/>
      <c r="C98" s="42" t="s">
        <v>381</v>
      </c>
      <c r="D98" s="1">
        <v>47.815596041568284</v>
      </c>
      <c r="E98" s="56">
        <v>2.3456499331486757E-2</v>
      </c>
    </row>
    <row r="99" spans="2:5" x14ac:dyDescent="0.25">
      <c r="B99" s="61"/>
      <c r="C99" s="42" t="s">
        <v>383</v>
      </c>
      <c r="D99" s="1">
        <v>79.658337810796326</v>
      </c>
      <c r="E99" s="56">
        <v>3.907732836754587E-2</v>
      </c>
    </row>
    <row r="100" spans="2:5" x14ac:dyDescent="0.25">
      <c r="B100" s="61"/>
      <c r="C100" s="42" t="s">
        <v>380</v>
      </c>
      <c r="D100" s="1">
        <v>49.380238305518418</v>
      </c>
      <c r="E100" s="56">
        <v>2.4224052875867055E-2</v>
      </c>
    </row>
    <row r="101" spans="2:5" x14ac:dyDescent="0.25">
      <c r="B101" s="61"/>
      <c r="C101" s="42" t="s">
        <v>382</v>
      </c>
      <c r="D101" s="1">
        <v>21.261346832548899</v>
      </c>
      <c r="E101" s="56">
        <v>1.0430002113340468E-2</v>
      </c>
    </row>
    <row r="102" spans="2:5" x14ac:dyDescent="0.25">
      <c r="B102" s="57"/>
      <c r="C102" s="42" t="s">
        <v>385</v>
      </c>
      <c r="D102" s="1">
        <v>20.541040296540498</v>
      </c>
      <c r="E102" s="56">
        <v>1.0076647325800891E-2</v>
      </c>
    </row>
    <row r="103" spans="2:5" x14ac:dyDescent="0.25">
      <c r="B103" s="58" t="s">
        <v>33</v>
      </c>
      <c r="C103" s="58"/>
      <c r="D103" s="59">
        <v>2038.4796284321578</v>
      </c>
      <c r="E103" s="60">
        <v>3.4958206147427555E-2</v>
      </c>
    </row>
    <row r="104" spans="2:5" x14ac:dyDescent="0.25">
      <c r="B104" s="61" t="s">
        <v>15</v>
      </c>
      <c r="C104" s="42" t="s">
        <v>379</v>
      </c>
      <c r="D104" s="1">
        <v>65.49578814034102</v>
      </c>
      <c r="E104" s="56">
        <v>4.8437104046190699E-2</v>
      </c>
    </row>
    <row r="105" spans="2:5" x14ac:dyDescent="0.25">
      <c r="B105" s="61"/>
      <c r="C105" s="42" t="s">
        <v>378</v>
      </c>
      <c r="D105" s="1">
        <v>1002.6075202994945</v>
      </c>
      <c r="E105" s="56">
        <v>0.74147370628139775</v>
      </c>
    </row>
    <row r="106" spans="2:5" x14ac:dyDescent="0.25">
      <c r="B106" s="61"/>
      <c r="C106" s="42" t="s">
        <v>384</v>
      </c>
      <c r="D106" s="1">
        <v>137.75223216607756</v>
      </c>
      <c r="E106" s="56">
        <v>0.10187401955872662</v>
      </c>
    </row>
    <row r="107" spans="2:5" x14ac:dyDescent="0.25">
      <c r="B107" s="61"/>
      <c r="C107" s="42" t="s">
        <v>381</v>
      </c>
      <c r="D107" s="1">
        <v>85.28805367551098</v>
      </c>
      <c r="E107" s="56">
        <v>6.3074381530090137E-2</v>
      </c>
    </row>
    <row r="108" spans="2:5" x14ac:dyDescent="0.25">
      <c r="B108" s="61"/>
      <c r="C108" s="42" t="s">
        <v>383</v>
      </c>
      <c r="D108" s="1">
        <v>33.2841974188743</v>
      </c>
      <c r="E108" s="56">
        <v>2.4615172658392141E-2</v>
      </c>
    </row>
    <row r="109" spans="2:5" x14ac:dyDescent="0.25">
      <c r="B109" s="61"/>
      <c r="C109" s="42" t="s">
        <v>380</v>
      </c>
      <c r="D109" s="1">
        <v>11.639789303079416</v>
      </c>
      <c r="E109" s="56">
        <v>8.608151784369987E-3</v>
      </c>
    </row>
    <row r="110" spans="2:5" x14ac:dyDescent="0.25">
      <c r="B110" s="57"/>
      <c r="C110" s="42" t="s">
        <v>382</v>
      </c>
      <c r="D110" s="1">
        <v>16.114582444766697</v>
      </c>
      <c r="E110" s="56">
        <v>1.1917464140832591E-2</v>
      </c>
    </row>
    <row r="111" spans="2:5" x14ac:dyDescent="0.25">
      <c r="B111" s="58" t="s">
        <v>34</v>
      </c>
      <c r="C111" s="58"/>
      <c r="D111" s="59">
        <v>1352.1821634481446</v>
      </c>
      <c r="E111" s="60">
        <v>2.3188783522478062E-2</v>
      </c>
    </row>
    <row r="112" spans="2:5" x14ac:dyDescent="0.25">
      <c r="B112" s="61" t="s">
        <v>717</v>
      </c>
      <c r="C112" s="42" t="s">
        <v>379</v>
      </c>
      <c r="D112" s="1">
        <v>402.07635873557376</v>
      </c>
      <c r="E112" s="56">
        <v>5.6282829171124392E-2</v>
      </c>
    </row>
    <row r="113" spans="2:5" x14ac:dyDescent="0.25">
      <c r="B113" s="61"/>
      <c r="C113" s="42" t="s">
        <v>378</v>
      </c>
      <c r="D113" s="1">
        <v>5571.764842366103</v>
      </c>
      <c r="E113" s="56">
        <v>0.77993814356741209</v>
      </c>
    </row>
    <row r="114" spans="2:5" x14ac:dyDescent="0.25">
      <c r="B114" s="61"/>
      <c r="C114" s="42" t="s">
        <v>384</v>
      </c>
      <c r="D114" s="1">
        <v>668.44008685619144</v>
      </c>
      <c r="E114" s="56">
        <v>9.3568543393023895E-2</v>
      </c>
    </row>
    <row r="115" spans="2:5" x14ac:dyDescent="0.25">
      <c r="B115" s="61"/>
      <c r="C115" s="42" t="s">
        <v>381</v>
      </c>
      <c r="D115" s="1">
        <v>268.54292191526645</v>
      </c>
      <c r="E115" s="56">
        <v>3.7590758747423701E-2</v>
      </c>
    </row>
    <row r="116" spans="2:5" x14ac:dyDescent="0.25">
      <c r="B116" s="61"/>
      <c r="C116" s="42" t="s">
        <v>383</v>
      </c>
      <c r="D116" s="1">
        <v>86.852825391909306</v>
      </c>
      <c r="E116" s="56">
        <v>1.2157697482972733E-2</v>
      </c>
    </row>
    <row r="117" spans="2:5" x14ac:dyDescent="0.25">
      <c r="B117" s="61"/>
      <c r="C117" s="42" t="s">
        <v>380</v>
      </c>
      <c r="D117" s="1">
        <v>84.74506324728624</v>
      </c>
      <c r="E117" s="56">
        <v>1.1862651991881822E-2</v>
      </c>
    </row>
    <row r="118" spans="2:5" x14ac:dyDescent="0.25">
      <c r="B118" s="57"/>
      <c r="C118" s="42" t="s">
        <v>382</v>
      </c>
      <c r="D118" s="1">
        <v>61.432690895748223</v>
      </c>
      <c r="E118" s="56">
        <v>8.5993756461612472E-3</v>
      </c>
    </row>
    <row r="119" spans="2:5" x14ac:dyDescent="0.25">
      <c r="B119" s="58" t="s">
        <v>718</v>
      </c>
      <c r="C119" s="58"/>
      <c r="D119" s="59">
        <v>7143.8547894080793</v>
      </c>
      <c r="E119" s="60">
        <v>0.12251108371757111</v>
      </c>
    </row>
    <row r="120" spans="2:5" x14ac:dyDescent="0.25">
      <c r="B120" s="61" t="s">
        <v>9</v>
      </c>
      <c r="C120" s="42" t="s">
        <v>379</v>
      </c>
      <c r="D120" s="1">
        <v>47.396307093042068</v>
      </c>
      <c r="E120" s="56">
        <v>1.2391769673328031E-2</v>
      </c>
    </row>
    <row r="121" spans="2:5" x14ac:dyDescent="0.25">
      <c r="B121" s="61"/>
      <c r="C121" s="42" t="s">
        <v>378</v>
      </c>
      <c r="D121" s="1">
        <v>2755.4671187191066</v>
      </c>
      <c r="E121" s="56">
        <v>0.72041717956141371</v>
      </c>
    </row>
    <row r="122" spans="2:5" x14ac:dyDescent="0.25">
      <c r="B122" s="61"/>
      <c r="C122" s="42" t="s">
        <v>384</v>
      </c>
      <c r="D122" s="1">
        <v>384.39041071773914</v>
      </c>
      <c r="E122" s="56">
        <v>0.10049891492388972</v>
      </c>
    </row>
    <row r="123" spans="2:5" x14ac:dyDescent="0.25">
      <c r="B123" s="61"/>
      <c r="C123" s="42" t="s">
        <v>381</v>
      </c>
      <c r="D123" s="1">
        <v>253.86204964508141</v>
      </c>
      <c r="E123" s="56">
        <v>6.6372260645231343E-2</v>
      </c>
    </row>
    <row r="124" spans="2:5" x14ac:dyDescent="0.25">
      <c r="B124" s="61"/>
      <c r="C124" s="42" t="s">
        <v>383</v>
      </c>
      <c r="D124" s="1">
        <v>224.55290922433539</v>
      </c>
      <c r="E124" s="56">
        <v>5.8709382676613589E-2</v>
      </c>
    </row>
    <row r="125" spans="2:5" x14ac:dyDescent="0.25">
      <c r="B125" s="61"/>
      <c r="C125" s="42" t="s">
        <v>380</v>
      </c>
      <c r="D125" s="1">
        <v>79.676907620870296</v>
      </c>
      <c r="E125" s="56">
        <v>2.0831536211938419E-2</v>
      </c>
    </row>
    <row r="126" spans="2:5" x14ac:dyDescent="0.25">
      <c r="B126" s="61"/>
      <c r="C126" s="42" t="s">
        <v>382</v>
      </c>
      <c r="D126" s="1">
        <v>56.114776269352632</v>
      </c>
      <c r="E126" s="56">
        <v>1.4671214393035122E-2</v>
      </c>
    </row>
    <row r="127" spans="2:5" x14ac:dyDescent="0.25">
      <c r="B127" s="57"/>
      <c r="C127" s="42" t="s">
        <v>385</v>
      </c>
      <c r="D127" s="1">
        <v>23.361022602780153</v>
      </c>
      <c r="E127" s="56">
        <v>6.1077419145501109E-3</v>
      </c>
    </row>
    <row r="128" spans="2:5" x14ac:dyDescent="0.25">
      <c r="B128" s="58" t="s">
        <v>35</v>
      </c>
      <c r="C128" s="58"/>
      <c r="D128" s="59">
        <v>3824.8215018923074</v>
      </c>
      <c r="E128" s="60">
        <v>6.5592462478079011E-2</v>
      </c>
    </row>
    <row r="129" spans="2:5" x14ac:dyDescent="0.25">
      <c r="B129" s="61" t="s">
        <v>12</v>
      </c>
      <c r="C129" s="42" t="s">
        <v>379</v>
      </c>
      <c r="D129" s="1">
        <v>1.7948717948717947</v>
      </c>
      <c r="E129" s="56">
        <v>1.4199300969012405E-3</v>
      </c>
    </row>
    <row r="130" spans="2:5" x14ac:dyDescent="0.25">
      <c r="B130" s="61"/>
      <c r="C130" s="42" t="s">
        <v>378</v>
      </c>
      <c r="D130" s="1">
        <v>1025.9169100941269</v>
      </c>
      <c r="E130" s="56">
        <v>0.81160688007057746</v>
      </c>
    </row>
    <row r="131" spans="2:5" x14ac:dyDescent="0.25">
      <c r="B131" s="61"/>
      <c r="C131" s="42" t="s">
        <v>384</v>
      </c>
      <c r="D131" s="1">
        <v>114.26971762414794</v>
      </c>
      <c r="E131" s="56">
        <v>9.0399220536263106E-2</v>
      </c>
    </row>
    <row r="132" spans="2:5" x14ac:dyDescent="0.25">
      <c r="B132" s="61"/>
      <c r="C132" s="42" t="s">
        <v>381</v>
      </c>
      <c r="D132" s="1">
        <v>53.271529806339927</v>
      </c>
      <c r="E132" s="56">
        <v>4.2143315581710708E-2</v>
      </c>
    </row>
    <row r="133" spans="2:5" x14ac:dyDescent="0.25">
      <c r="B133" s="61"/>
      <c r="C133" s="42" t="s">
        <v>383</v>
      </c>
      <c r="D133" s="1">
        <v>22.361111111111107</v>
      </c>
      <c r="E133" s="56">
        <v>1.7689962457227953E-2</v>
      </c>
    </row>
    <row r="134" spans="2:5" x14ac:dyDescent="0.25">
      <c r="B134" s="61"/>
      <c r="C134" s="42" t="s">
        <v>380</v>
      </c>
      <c r="D134" s="1">
        <v>18.621794871794869</v>
      </c>
      <c r="E134" s="56">
        <v>1.4731774755350369E-2</v>
      </c>
    </row>
    <row r="135" spans="2:5" x14ac:dyDescent="0.25">
      <c r="B135" s="61"/>
      <c r="C135" s="42" t="s">
        <v>382</v>
      </c>
      <c r="D135" s="1">
        <v>21.314102564102562</v>
      </c>
      <c r="E135" s="56">
        <v>1.6861669900702231E-2</v>
      </c>
    </row>
    <row r="136" spans="2:5" x14ac:dyDescent="0.25">
      <c r="B136" s="57"/>
      <c r="C136" s="42" t="s">
        <v>385</v>
      </c>
      <c r="D136" s="1">
        <v>6.5064102564102555</v>
      </c>
      <c r="E136" s="56">
        <v>5.1472466012669965E-3</v>
      </c>
    </row>
    <row r="137" spans="2:5" x14ac:dyDescent="0.25">
      <c r="B137" s="58" t="s">
        <v>36</v>
      </c>
      <c r="C137" s="58"/>
      <c r="D137" s="59">
        <v>1264.0564481229053</v>
      </c>
      <c r="E137" s="60">
        <v>2.1677501839668857E-2</v>
      </c>
    </row>
    <row r="138" spans="2:5" x14ac:dyDescent="0.25">
      <c r="B138" s="61" t="s">
        <v>719</v>
      </c>
      <c r="C138" s="42" t="s">
        <v>379</v>
      </c>
      <c r="D138" s="1">
        <v>39.200823000471594</v>
      </c>
      <c r="E138" s="56">
        <v>1.6438576236678406E-2</v>
      </c>
    </row>
    <row r="139" spans="2:5" x14ac:dyDescent="0.25">
      <c r="B139" s="61"/>
      <c r="C139" s="42" t="s">
        <v>378</v>
      </c>
      <c r="D139" s="1">
        <v>1959.7396552900832</v>
      </c>
      <c r="E139" s="56">
        <v>0.82180238223927937</v>
      </c>
    </row>
    <row r="140" spans="2:5" x14ac:dyDescent="0.25">
      <c r="B140" s="61"/>
      <c r="C140" s="42" t="s">
        <v>384</v>
      </c>
      <c r="D140" s="1">
        <v>283.71942587028104</v>
      </c>
      <c r="E140" s="56">
        <v>0.11897565038211401</v>
      </c>
    </row>
    <row r="141" spans="2:5" x14ac:dyDescent="0.25">
      <c r="B141" s="61"/>
      <c r="C141" s="42" t="s">
        <v>381</v>
      </c>
      <c r="D141" s="1">
        <v>80.155013101328564</v>
      </c>
      <c r="E141" s="56">
        <v>3.3612414045549363E-2</v>
      </c>
    </row>
    <row r="142" spans="2:5" x14ac:dyDescent="0.25">
      <c r="B142" s="61"/>
      <c r="C142" s="42" t="s">
        <v>383</v>
      </c>
      <c r="D142" s="1">
        <v>9.5808038501957089</v>
      </c>
      <c r="E142" s="56">
        <v>4.0176394893089223E-3</v>
      </c>
    </row>
    <row r="143" spans="2:5" x14ac:dyDescent="0.25">
      <c r="B143" s="57"/>
      <c r="C143" s="42" t="s">
        <v>380</v>
      </c>
      <c r="D143" s="1">
        <v>12.289085896969052</v>
      </c>
      <c r="E143" s="56">
        <v>5.1533376070697521E-3</v>
      </c>
    </row>
    <row r="144" spans="2:5" x14ac:dyDescent="0.25">
      <c r="B144" s="58" t="s">
        <v>720</v>
      </c>
      <c r="C144" s="58"/>
      <c r="D144" s="59">
        <v>2384.6848070093297</v>
      </c>
      <c r="E144" s="60">
        <v>4.0895332932116703E-2</v>
      </c>
    </row>
    <row r="145" spans="2:5" x14ac:dyDescent="0.25">
      <c r="B145" s="61" t="s">
        <v>16</v>
      </c>
      <c r="C145" s="42" t="s">
        <v>379</v>
      </c>
      <c r="D145" s="1">
        <v>6.9391882163353529</v>
      </c>
      <c r="E145" s="56">
        <v>8.2698016628207586E-3</v>
      </c>
    </row>
    <row r="146" spans="2:5" x14ac:dyDescent="0.25">
      <c r="B146" s="61"/>
      <c r="C146" s="42" t="s">
        <v>378</v>
      </c>
      <c r="D146" s="1">
        <v>721.80872336735763</v>
      </c>
      <c r="E146" s="56">
        <v>0.86021805355991598</v>
      </c>
    </row>
    <row r="147" spans="2:5" x14ac:dyDescent="0.25">
      <c r="B147" s="61"/>
      <c r="C147" s="42" t="s">
        <v>384</v>
      </c>
      <c r="D147" s="1">
        <v>59.279866541869403</v>
      </c>
      <c r="E147" s="56">
        <v>7.0646986883235244E-2</v>
      </c>
    </row>
    <row r="148" spans="2:5" x14ac:dyDescent="0.25">
      <c r="B148" s="61"/>
      <c r="C148" s="42" t="s">
        <v>381</v>
      </c>
      <c r="D148" s="1">
        <v>29.205487762026152</v>
      </c>
      <c r="E148" s="56">
        <v>3.4805741497158288E-2</v>
      </c>
    </row>
    <row r="149" spans="2:5" x14ac:dyDescent="0.25">
      <c r="B149" s="61"/>
      <c r="C149" s="42" t="s">
        <v>383</v>
      </c>
      <c r="D149" s="1">
        <v>10.178075731033553</v>
      </c>
      <c r="E149" s="56">
        <v>1.2129757110013678E-2</v>
      </c>
    </row>
    <row r="150" spans="2:5" x14ac:dyDescent="0.25">
      <c r="B150" s="61"/>
      <c r="C150" s="42" t="s">
        <v>380</v>
      </c>
      <c r="D150" s="1">
        <v>6.99918594914047</v>
      </c>
      <c r="E150" s="56">
        <v>8.3413041693170108E-3</v>
      </c>
    </row>
    <row r="151" spans="2:5" x14ac:dyDescent="0.25">
      <c r="B151" s="57"/>
      <c r="C151" s="42" t="s">
        <v>382</v>
      </c>
      <c r="D151" s="1">
        <v>4.68918718506447</v>
      </c>
      <c r="E151" s="56">
        <v>5.588355117538993E-3</v>
      </c>
    </row>
    <row r="152" spans="2:5" x14ac:dyDescent="0.25">
      <c r="B152" s="58" t="s">
        <v>37</v>
      </c>
      <c r="C152" s="58"/>
      <c r="D152" s="59">
        <v>839.09971475282703</v>
      </c>
      <c r="E152" s="60">
        <v>1.4389852318091598E-2</v>
      </c>
    </row>
    <row r="153" spans="2:5" x14ac:dyDescent="0.25">
      <c r="B153" s="61" t="s">
        <v>10</v>
      </c>
      <c r="C153" s="42" t="s">
        <v>379</v>
      </c>
      <c r="D153" s="1">
        <v>135.59904099406918</v>
      </c>
      <c r="E153" s="56">
        <v>3.3412712171977083E-2</v>
      </c>
    </row>
    <row r="154" spans="2:5" x14ac:dyDescent="0.25">
      <c r="B154" s="61"/>
      <c r="C154" s="42" t="s">
        <v>378</v>
      </c>
      <c r="D154" s="1">
        <v>3497.0568629226391</v>
      </c>
      <c r="E154" s="56">
        <v>0.86170339814558017</v>
      </c>
    </row>
    <row r="155" spans="2:5" x14ac:dyDescent="0.25">
      <c r="B155" s="61"/>
      <c r="C155" s="42" t="s">
        <v>384</v>
      </c>
      <c r="D155" s="1">
        <v>230.571191459641</v>
      </c>
      <c r="E155" s="56">
        <v>5.6814626408218931E-2</v>
      </c>
    </row>
    <row r="156" spans="2:5" x14ac:dyDescent="0.25">
      <c r="B156" s="61"/>
      <c r="C156" s="42" t="s">
        <v>381</v>
      </c>
      <c r="D156" s="1">
        <v>121.87960662210314</v>
      </c>
      <c r="E156" s="56">
        <v>3.0032131391520969E-2</v>
      </c>
    </row>
    <row r="157" spans="2:5" x14ac:dyDescent="0.25">
      <c r="B157" s="61"/>
      <c r="C157" s="42" t="s">
        <v>383</v>
      </c>
      <c r="D157" s="1">
        <v>48.147976914065623</v>
      </c>
      <c r="E157" s="56">
        <v>1.186405510318495E-2</v>
      </c>
    </row>
    <row r="158" spans="2:5" x14ac:dyDescent="0.25">
      <c r="B158" s="57"/>
      <c r="C158" s="42" t="s">
        <v>382</v>
      </c>
      <c r="D158" s="1">
        <v>25.052240206571277</v>
      </c>
      <c r="E158" s="56">
        <v>6.1730767795179992E-3</v>
      </c>
    </row>
    <row r="159" spans="2:5" x14ac:dyDescent="0.25">
      <c r="B159" s="58" t="s">
        <v>38</v>
      </c>
      <c r="C159" s="58"/>
      <c r="D159" s="59">
        <v>4058.3069191190889</v>
      </c>
      <c r="E159" s="60">
        <v>6.9596540435978321E-2</v>
      </c>
    </row>
    <row r="160" spans="2:5" x14ac:dyDescent="0.25">
      <c r="B160" s="61" t="s">
        <v>13</v>
      </c>
      <c r="C160" s="42" t="s">
        <v>379</v>
      </c>
      <c r="D160" s="1">
        <v>72.099616004601558</v>
      </c>
      <c r="E160" s="56">
        <v>4.6322242961368346E-2</v>
      </c>
    </row>
    <row r="161" spans="2:5" x14ac:dyDescent="0.25">
      <c r="B161" s="61"/>
      <c r="C161" s="42" t="s">
        <v>378</v>
      </c>
      <c r="D161" s="1">
        <v>1256.455200536848</v>
      </c>
      <c r="E161" s="56">
        <v>0.80724178982628825</v>
      </c>
    </row>
    <row r="162" spans="2:5" x14ac:dyDescent="0.25">
      <c r="B162" s="61"/>
      <c r="C162" s="42" t="s">
        <v>384</v>
      </c>
      <c r="D162" s="1">
        <v>134.07267581888249</v>
      </c>
      <c r="E162" s="56">
        <v>8.6138420811654223E-2</v>
      </c>
    </row>
    <row r="163" spans="2:5" x14ac:dyDescent="0.25">
      <c r="B163" s="61"/>
      <c r="C163" s="42" t="s">
        <v>381</v>
      </c>
      <c r="D163" s="1">
        <v>72.13759406082383</v>
      </c>
      <c r="E163" s="56">
        <v>4.6346642935251925E-2</v>
      </c>
    </row>
    <row r="164" spans="2:5" x14ac:dyDescent="0.25">
      <c r="B164" s="57"/>
      <c r="C164" s="42" t="s">
        <v>383</v>
      </c>
      <c r="D164" s="1">
        <v>21.714293576287794</v>
      </c>
      <c r="E164" s="56">
        <v>1.3950903465437143E-2</v>
      </c>
    </row>
    <row r="165" spans="2:5" x14ac:dyDescent="0.25">
      <c r="B165" s="58" t="s">
        <v>39</v>
      </c>
      <c r="C165" s="58"/>
      <c r="D165" s="59">
        <v>1556.4793799974439</v>
      </c>
      <c r="E165" s="60">
        <v>2.6692308459329663E-2</v>
      </c>
    </row>
    <row r="166" spans="2:5" x14ac:dyDescent="0.25">
      <c r="B166" s="61" t="s">
        <v>1</v>
      </c>
      <c r="C166" s="42" t="s">
        <v>379</v>
      </c>
      <c r="D166" s="1">
        <v>103.4029601978452</v>
      </c>
      <c r="E166" s="56">
        <v>4.6158288327666101E-2</v>
      </c>
    </row>
    <row r="167" spans="2:5" x14ac:dyDescent="0.25">
      <c r="B167" s="61"/>
      <c r="C167" s="42" t="s">
        <v>378</v>
      </c>
      <c r="D167" s="1">
        <v>1753.2621140252381</v>
      </c>
      <c r="E167" s="56">
        <v>0.78264276011352318</v>
      </c>
    </row>
    <row r="168" spans="2:5" x14ac:dyDescent="0.25">
      <c r="B168" s="61"/>
      <c r="C168" s="42" t="s">
        <v>384</v>
      </c>
      <c r="D168" s="1">
        <v>224.48103780769324</v>
      </c>
      <c r="E168" s="56">
        <v>0.10020661349922499</v>
      </c>
    </row>
    <row r="169" spans="2:5" x14ac:dyDescent="0.25">
      <c r="B169" s="61"/>
      <c r="C169" s="42" t="s">
        <v>381</v>
      </c>
      <c r="D169" s="1">
        <v>87.887014418635545</v>
      </c>
      <c r="E169" s="56">
        <v>3.9232089139723342E-2</v>
      </c>
    </row>
    <row r="170" spans="2:5" x14ac:dyDescent="0.25">
      <c r="B170" s="61"/>
      <c r="C170" s="42" t="s">
        <v>383</v>
      </c>
      <c r="D170" s="1">
        <v>39.102675655675142</v>
      </c>
      <c r="E170" s="56">
        <v>1.7455134493678408E-2</v>
      </c>
    </row>
    <row r="171" spans="2:5" x14ac:dyDescent="0.25">
      <c r="B171" s="61"/>
      <c r="C171" s="42" t="s">
        <v>380</v>
      </c>
      <c r="D171" s="1">
        <v>15.341311484213694</v>
      </c>
      <c r="E171" s="56">
        <v>6.8482437781082735E-3</v>
      </c>
    </row>
    <row r="172" spans="2:5" x14ac:dyDescent="0.25">
      <c r="B172" s="61"/>
      <c r="C172" s="42" t="s">
        <v>382</v>
      </c>
      <c r="D172" s="1">
        <v>13.977876610636617</v>
      </c>
      <c r="E172" s="56">
        <v>6.2396169081409946E-3</v>
      </c>
    </row>
    <row r="173" spans="2:5" x14ac:dyDescent="0.25">
      <c r="B173" s="57"/>
      <c r="C173" s="42" t="s">
        <v>385</v>
      </c>
      <c r="D173" s="1">
        <v>2.7268697471541548</v>
      </c>
      <c r="E173" s="56">
        <v>1.2172537399345591E-3</v>
      </c>
    </row>
    <row r="174" spans="2:5" x14ac:dyDescent="0.25">
      <c r="B174" s="58" t="s">
        <v>40</v>
      </c>
      <c r="C174" s="58"/>
      <c r="D174" s="59">
        <v>2240.1818599470921</v>
      </c>
      <c r="E174" s="60">
        <v>3.8417229279838469E-2</v>
      </c>
    </row>
    <row r="175" spans="2:5" x14ac:dyDescent="0.25">
      <c r="B175" s="61" t="s">
        <v>4</v>
      </c>
      <c r="C175" s="42" t="s">
        <v>379</v>
      </c>
      <c r="D175" s="1">
        <v>264.61418920389758</v>
      </c>
      <c r="E175" s="56">
        <v>5.711753647602099E-2</v>
      </c>
    </row>
    <row r="176" spans="2:5" x14ac:dyDescent="0.25">
      <c r="B176" s="61"/>
      <c r="C176" s="42" t="s">
        <v>378</v>
      </c>
      <c r="D176" s="1">
        <v>3367.5341880367591</v>
      </c>
      <c r="E176" s="56">
        <v>0.72688942871172468</v>
      </c>
    </row>
    <row r="177" spans="2:5" x14ac:dyDescent="0.25">
      <c r="B177" s="61"/>
      <c r="C177" s="42" t="s">
        <v>384</v>
      </c>
      <c r="D177" s="1">
        <v>325.98432206164841</v>
      </c>
      <c r="E177" s="56">
        <v>7.0364410396828891E-2</v>
      </c>
    </row>
    <row r="178" spans="2:5" x14ac:dyDescent="0.25">
      <c r="B178" s="61"/>
      <c r="C178" s="42" t="s">
        <v>381</v>
      </c>
      <c r="D178" s="1">
        <v>365.00324930235325</v>
      </c>
      <c r="E178" s="56">
        <v>7.8786728967995448E-2</v>
      </c>
    </row>
    <row r="179" spans="2:5" x14ac:dyDescent="0.25">
      <c r="B179" s="61"/>
      <c r="C179" s="42" t="s">
        <v>383</v>
      </c>
      <c r="D179" s="1">
        <v>142.39418050209687</v>
      </c>
      <c r="E179" s="56">
        <v>3.0736087219172595E-2</v>
      </c>
    </row>
    <row r="180" spans="2:5" x14ac:dyDescent="0.25">
      <c r="B180" s="61"/>
      <c r="C180" s="42" t="s">
        <v>380</v>
      </c>
      <c r="D180" s="1">
        <v>124.04146739868153</v>
      </c>
      <c r="E180" s="56">
        <v>2.6774614997021502E-2</v>
      </c>
    </row>
    <row r="181" spans="2:5" x14ac:dyDescent="0.25">
      <c r="B181" s="57"/>
      <c r="C181" s="42" t="s">
        <v>382</v>
      </c>
      <c r="D181" s="1">
        <v>43.229562819555355</v>
      </c>
      <c r="E181" s="56">
        <v>9.3311932312359347E-3</v>
      </c>
    </row>
    <row r="182" spans="2:5" x14ac:dyDescent="0.25">
      <c r="B182" s="58" t="s">
        <v>41</v>
      </c>
      <c r="C182" s="58"/>
      <c r="D182" s="59">
        <v>4632.8011593249921</v>
      </c>
      <c r="E182" s="60">
        <v>7.9448632063243804E-2</v>
      </c>
    </row>
    <row r="183" spans="2:5" x14ac:dyDescent="0.25">
      <c r="B183" s="61" t="s">
        <v>14</v>
      </c>
      <c r="C183" s="42" t="s">
        <v>379</v>
      </c>
      <c r="D183" s="1">
        <v>35.457826983928349</v>
      </c>
      <c r="E183" s="56">
        <v>2.0550051867397622E-2</v>
      </c>
    </row>
    <row r="184" spans="2:5" x14ac:dyDescent="0.25">
      <c r="B184" s="61"/>
      <c r="C184" s="42" t="s">
        <v>378</v>
      </c>
      <c r="D184" s="1">
        <v>1301.7987529542168</v>
      </c>
      <c r="E184" s="56">
        <v>0.75447465819742277</v>
      </c>
    </row>
    <row r="185" spans="2:5" x14ac:dyDescent="0.25">
      <c r="B185" s="61"/>
      <c r="C185" s="42" t="s">
        <v>384</v>
      </c>
      <c r="D185" s="1">
        <v>133.01657239394314</v>
      </c>
      <c r="E185" s="56">
        <v>7.7091511083236142E-2</v>
      </c>
    </row>
    <row r="186" spans="2:5" x14ac:dyDescent="0.25">
      <c r="B186" s="61"/>
      <c r="C186" s="42" t="s">
        <v>381</v>
      </c>
      <c r="D186" s="1">
        <v>138.37434356508211</v>
      </c>
      <c r="E186" s="56">
        <v>8.0196678117596676E-2</v>
      </c>
    </row>
    <row r="187" spans="2:5" x14ac:dyDescent="0.25">
      <c r="B187" s="61"/>
      <c r="C187" s="42" t="s">
        <v>383</v>
      </c>
      <c r="D187" s="1">
        <v>55.172548366912778</v>
      </c>
      <c r="E187" s="56">
        <v>3.1975978987952881E-2</v>
      </c>
    </row>
    <row r="188" spans="2:5" x14ac:dyDescent="0.25">
      <c r="B188" s="61"/>
      <c r="C188" s="42" t="s">
        <v>380</v>
      </c>
      <c r="D188" s="1">
        <v>32.810040903158907</v>
      </c>
      <c r="E188" s="56">
        <v>1.9015492478909195E-2</v>
      </c>
    </row>
    <row r="189" spans="2:5" x14ac:dyDescent="0.25">
      <c r="B189" s="57"/>
      <c r="C189" s="42" t="s">
        <v>382</v>
      </c>
      <c r="D189" s="1">
        <v>28.807262277204707</v>
      </c>
      <c r="E189" s="56">
        <v>1.6695629267484722E-2</v>
      </c>
    </row>
    <row r="190" spans="2:5" x14ac:dyDescent="0.25">
      <c r="B190" s="58" t="s">
        <v>42</v>
      </c>
      <c r="C190" s="58"/>
      <c r="D190" s="59">
        <v>1725.4373474444467</v>
      </c>
      <c r="E190" s="60">
        <v>2.9589795083125595E-2</v>
      </c>
    </row>
    <row r="191" spans="2:5" x14ac:dyDescent="0.25">
      <c r="B191" s="61"/>
      <c r="C191" s="42" t="s">
        <v>384</v>
      </c>
      <c r="D191" s="1">
        <v>133.01657239394314</v>
      </c>
      <c r="E191" s="56">
        <v>7.5366529308767166E-2</v>
      </c>
    </row>
    <row r="192" spans="2:5" x14ac:dyDescent="0.25">
      <c r="B192" s="61"/>
      <c r="C192" s="42" t="s">
        <v>381</v>
      </c>
      <c r="D192" s="1">
        <v>141.80014509179969</v>
      </c>
      <c r="E192" s="56">
        <v>8.0343257976892402E-2</v>
      </c>
    </row>
    <row r="193" spans="2:5" x14ac:dyDescent="0.25">
      <c r="B193" s="61"/>
      <c r="C193" s="42" t="s">
        <v>383</v>
      </c>
      <c r="D193" s="1">
        <v>55.172548366912778</v>
      </c>
      <c r="E193" s="56">
        <v>3.1260491897351327E-2</v>
      </c>
    </row>
    <row r="194" spans="2:5" x14ac:dyDescent="0.25">
      <c r="B194" s="61"/>
      <c r="C194" s="42" t="s">
        <v>380</v>
      </c>
      <c r="D194" s="1">
        <v>47.059187943579389</v>
      </c>
      <c r="E194" s="56">
        <v>2.6663502175448144E-2</v>
      </c>
    </row>
    <row r="195" spans="2:5" x14ac:dyDescent="0.25">
      <c r="B195" s="57"/>
      <c r="C195" s="42" t="s">
        <v>382</v>
      </c>
      <c r="D195" s="1">
        <v>35.627829164953425</v>
      </c>
      <c r="E195" s="56">
        <v>2.0186551063846831E-2</v>
      </c>
    </row>
    <row r="196" spans="2:5" x14ac:dyDescent="0.25">
      <c r="B196" s="58" t="s">
        <v>42</v>
      </c>
      <c r="C196" s="58"/>
      <c r="D196" s="59">
        <v>1764.9289892200159</v>
      </c>
      <c r="E196" s="60">
        <v>3.0058754207366114E-2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12"/>
  <sheetViews>
    <sheetView workbookViewId="0">
      <pane ySplit="8" topLeftCell="A9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33.7109375" customWidth="1"/>
    <col min="3" max="3" width="29.85546875" bestFit="1" customWidth="1"/>
    <col min="4" max="4" width="31.5703125" bestFit="1" customWidth="1"/>
    <col min="5" max="5" width="10" bestFit="1" customWidth="1"/>
    <col min="6" max="6" width="8.140625" bestFit="1" customWidth="1"/>
    <col min="12" max="12" width="35.28515625" bestFit="1" customWidth="1"/>
    <col min="13" max="13" width="33" bestFit="1" customWidth="1"/>
    <col min="14" max="14" width="6.42578125" bestFit="1" customWidth="1"/>
    <col min="15" max="15" width="7.140625" bestFit="1" customWidth="1"/>
  </cols>
  <sheetData>
    <row r="1" spans="1:6" x14ac:dyDescent="0.25">
      <c r="A1" s="7" t="s">
        <v>504</v>
      </c>
    </row>
    <row r="3" spans="1:6" ht="18.75" x14ac:dyDescent="0.3">
      <c r="A3" s="8" t="s">
        <v>704</v>
      </c>
    </row>
    <row r="5" spans="1:6" x14ac:dyDescent="0.25">
      <c r="A5" t="s">
        <v>502</v>
      </c>
      <c r="B5" s="4" t="s">
        <v>973</v>
      </c>
    </row>
    <row r="6" spans="1:6" x14ac:dyDescent="0.25">
      <c r="A6" t="s">
        <v>503</v>
      </c>
      <c r="B6" t="s">
        <v>839</v>
      </c>
    </row>
    <row r="8" spans="1:6" x14ac:dyDescent="0.25">
      <c r="B8" s="3" t="s">
        <v>630</v>
      </c>
      <c r="C8" s="3" t="s">
        <v>513</v>
      </c>
      <c r="D8" s="3" t="s">
        <v>386</v>
      </c>
      <c r="E8" s="6" t="s">
        <v>23</v>
      </c>
      <c r="F8" s="3" t="s">
        <v>24</v>
      </c>
    </row>
    <row r="9" spans="1:6" x14ac:dyDescent="0.25">
      <c r="B9" s="30" t="s">
        <v>979</v>
      </c>
      <c r="C9" s="30"/>
      <c r="D9" s="30" t="s">
        <v>389</v>
      </c>
      <c r="E9" s="31">
        <v>2526.3868120621992</v>
      </c>
      <c r="F9" s="48">
        <v>4.332540279155956E-2</v>
      </c>
    </row>
    <row r="10" spans="1:6" x14ac:dyDescent="0.25">
      <c r="B10" s="30"/>
      <c r="C10" s="30"/>
      <c r="D10" s="30" t="s">
        <v>949</v>
      </c>
      <c r="E10" s="31">
        <v>193.01130894547143</v>
      </c>
      <c r="F10" s="48">
        <v>3.3099811412342088E-3</v>
      </c>
    </row>
    <row r="11" spans="1:6" x14ac:dyDescent="0.25">
      <c r="B11" s="30"/>
      <c r="C11" s="30"/>
      <c r="D11" s="30" t="s">
        <v>931</v>
      </c>
      <c r="E11" s="31">
        <v>584.18343053605861</v>
      </c>
      <c r="F11" s="48">
        <v>1.001825306848802E-2</v>
      </c>
    </row>
    <row r="12" spans="1:6" x14ac:dyDescent="0.25">
      <c r="B12" s="30"/>
      <c r="C12" s="30"/>
      <c r="D12" s="30" t="s">
        <v>932</v>
      </c>
      <c r="E12" s="31">
        <v>3353.8771249343731</v>
      </c>
      <c r="F12" s="48">
        <v>5.7516163660057129E-2</v>
      </c>
    </row>
    <row r="13" spans="1:6" x14ac:dyDescent="0.25">
      <c r="B13" s="30"/>
      <c r="C13" s="30"/>
      <c r="D13" s="30" t="s">
        <v>390</v>
      </c>
      <c r="E13" s="31">
        <v>826.64549887995634</v>
      </c>
      <c r="F13" s="48">
        <v>1.4176273021141014E-2</v>
      </c>
    </row>
    <row r="14" spans="1:6" s="42" customFormat="1" x14ac:dyDescent="0.25">
      <c r="B14" s="30"/>
      <c r="C14" s="30"/>
      <c r="D14" s="30" t="s">
        <v>388</v>
      </c>
      <c r="E14" s="31">
        <v>12157.718193885055</v>
      </c>
      <c r="F14" s="48">
        <v>0.20849461185493787</v>
      </c>
    </row>
    <row r="15" spans="1:6" x14ac:dyDescent="0.25">
      <c r="B15" s="30"/>
      <c r="C15" s="30"/>
      <c r="D15" s="30" t="s">
        <v>387</v>
      </c>
      <c r="E15" s="31">
        <v>38269.0426742653</v>
      </c>
      <c r="F15" s="48">
        <v>0.65628180150154525</v>
      </c>
    </row>
    <row r="16" spans="1:6" x14ac:dyDescent="0.25">
      <c r="B16" s="30"/>
      <c r="C16" s="30"/>
      <c r="D16" s="30" t="s">
        <v>391</v>
      </c>
      <c r="E16" s="31">
        <v>401.04088883244856</v>
      </c>
      <c r="F16" s="48">
        <v>6.8775129610370682E-3</v>
      </c>
    </row>
    <row r="17" spans="2:6" x14ac:dyDescent="0.25">
      <c r="B17" s="24" t="s">
        <v>673</v>
      </c>
      <c r="C17" s="24"/>
      <c r="D17" s="24"/>
      <c r="E17" s="25">
        <v>58311.905932340858</v>
      </c>
      <c r="F17" s="49">
        <v>1</v>
      </c>
    </row>
    <row r="18" spans="2:6" x14ac:dyDescent="0.25">
      <c r="B18" s="93" t="s">
        <v>974</v>
      </c>
      <c r="C18" s="84" t="s">
        <v>665</v>
      </c>
      <c r="D18" s="85" t="s">
        <v>389</v>
      </c>
      <c r="E18" s="86">
        <v>147.20701948968951</v>
      </c>
      <c r="F18" s="87">
        <v>6.8800775010657927E-2</v>
      </c>
    </row>
    <row r="19" spans="2:6" x14ac:dyDescent="0.25">
      <c r="B19" s="85"/>
      <c r="C19" s="84"/>
      <c r="D19" s="85" t="s">
        <v>931</v>
      </c>
      <c r="E19" s="86">
        <v>26.846725180233527</v>
      </c>
      <c r="F19" s="87">
        <v>1.2547468899929613E-2</v>
      </c>
    </row>
    <row r="20" spans="2:6" x14ac:dyDescent="0.25">
      <c r="B20" s="85"/>
      <c r="C20" s="84"/>
      <c r="D20" s="85" t="s">
        <v>932</v>
      </c>
      <c r="E20" s="86">
        <v>142.2491096167418</v>
      </c>
      <c r="F20" s="87">
        <v>6.6483575444534745E-2</v>
      </c>
    </row>
    <row r="21" spans="2:6" x14ac:dyDescent="0.25">
      <c r="B21" s="85"/>
      <c r="C21" s="84"/>
      <c r="D21" s="85" t="s">
        <v>390</v>
      </c>
      <c r="E21" s="86">
        <v>39.653574838160409</v>
      </c>
      <c r="F21" s="87">
        <v>1.8533061060988638E-2</v>
      </c>
    </row>
    <row r="22" spans="2:6" x14ac:dyDescent="0.25">
      <c r="B22" s="85"/>
      <c r="C22" s="84"/>
      <c r="D22" s="85" t="s">
        <v>388</v>
      </c>
      <c r="E22" s="86">
        <v>307.95074593768982</v>
      </c>
      <c r="F22" s="87">
        <v>0.14392825871396198</v>
      </c>
    </row>
    <row r="23" spans="2:6" x14ac:dyDescent="0.25">
      <c r="B23" s="85"/>
      <c r="C23" s="84"/>
      <c r="D23" s="85" t="s">
        <v>387</v>
      </c>
      <c r="E23" s="86">
        <v>1460.9192594002054</v>
      </c>
      <c r="F23" s="87">
        <v>0.68279608963735927</v>
      </c>
    </row>
    <row r="24" spans="2:6" x14ac:dyDescent="0.25">
      <c r="B24" s="85"/>
      <c r="C24" s="88"/>
      <c r="D24" s="85" t="s">
        <v>391</v>
      </c>
      <c r="E24" s="86">
        <v>14.786374650050167</v>
      </c>
      <c r="F24" s="87">
        <v>6.910771232567824E-3</v>
      </c>
    </row>
    <row r="25" spans="2:6" x14ac:dyDescent="0.25">
      <c r="B25" s="85"/>
      <c r="C25" s="89" t="s">
        <v>933</v>
      </c>
      <c r="D25" s="89"/>
      <c r="E25" s="90">
        <v>2139.6128091127707</v>
      </c>
      <c r="F25" s="91">
        <v>3.6692554889140201E-2</v>
      </c>
    </row>
    <row r="26" spans="2:6" x14ac:dyDescent="0.25">
      <c r="B26" s="85"/>
      <c r="C26" s="84" t="s">
        <v>934</v>
      </c>
      <c r="D26" s="85" t="s">
        <v>389</v>
      </c>
      <c r="E26" s="86">
        <v>14.981113537801084</v>
      </c>
      <c r="F26" s="87">
        <v>0.12898070083785801</v>
      </c>
    </row>
    <row r="27" spans="2:6" x14ac:dyDescent="0.25">
      <c r="B27" s="85"/>
      <c r="C27" s="84"/>
      <c r="D27" s="85" t="s">
        <v>388</v>
      </c>
      <c r="E27" s="86">
        <v>10.548538629423147</v>
      </c>
      <c r="F27" s="87">
        <v>9.0818209327710439E-2</v>
      </c>
    </row>
    <row r="28" spans="2:6" x14ac:dyDescent="0.25">
      <c r="B28" s="85"/>
      <c r="C28" s="84"/>
      <c r="D28" s="85" t="s">
        <v>387</v>
      </c>
      <c r="E28" s="86">
        <v>83.729762386004481</v>
      </c>
      <c r="F28" s="87">
        <v>0.72087588190853025</v>
      </c>
    </row>
    <row r="29" spans="2:6" x14ac:dyDescent="0.25">
      <c r="B29" s="85"/>
      <c r="C29" s="88"/>
      <c r="D29" s="85" t="s">
        <v>391</v>
      </c>
      <c r="E29" s="86">
        <v>6.8906252626805244</v>
      </c>
      <c r="F29" s="87">
        <v>5.9325207925901249E-2</v>
      </c>
    </row>
    <row r="30" spans="2:6" x14ac:dyDescent="0.25">
      <c r="B30" s="85"/>
      <c r="C30" s="89" t="s">
        <v>938</v>
      </c>
      <c r="D30" s="89"/>
      <c r="E30" s="90">
        <v>116.15003981590924</v>
      </c>
      <c r="F30" s="91">
        <v>1.9918752089955563E-3</v>
      </c>
    </row>
    <row r="31" spans="2:6" x14ac:dyDescent="0.25">
      <c r="B31" s="85"/>
      <c r="C31" s="92" t="s">
        <v>666</v>
      </c>
      <c r="D31" s="85" t="s">
        <v>389</v>
      </c>
      <c r="E31" s="86">
        <v>376.21548084023442</v>
      </c>
      <c r="F31" s="87">
        <v>7.5361049314196071E-2</v>
      </c>
    </row>
    <row r="32" spans="2:6" x14ac:dyDescent="0.25">
      <c r="B32" s="85"/>
      <c r="C32" s="92"/>
      <c r="D32" s="85" t="s">
        <v>931</v>
      </c>
      <c r="E32" s="86">
        <v>4.4747931416872815</v>
      </c>
      <c r="F32" s="87">
        <v>8.9636159008759471E-4</v>
      </c>
    </row>
    <row r="33" spans="2:6" x14ac:dyDescent="0.25">
      <c r="B33" s="85"/>
      <c r="C33" s="92"/>
      <c r="D33" s="85" t="s">
        <v>932</v>
      </c>
      <c r="E33" s="86">
        <v>395.8754373479199</v>
      </c>
      <c r="F33" s="87">
        <v>7.9299204513396435E-2</v>
      </c>
    </row>
    <row r="34" spans="2:6" x14ac:dyDescent="0.25">
      <c r="B34" s="85"/>
      <c r="C34" s="92"/>
      <c r="D34" s="85" t="s">
        <v>390</v>
      </c>
      <c r="E34" s="86">
        <v>138.06435700460369</v>
      </c>
      <c r="F34" s="87">
        <v>2.7656158097266636E-2</v>
      </c>
    </row>
    <row r="35" spans="2:6" x14ac:dyDescent="0.25">
      <c r="B35" s="85"/>
      <c r="C35" s="92"/>
      <c r="D35" s="85" t="s">
        <v>388</v>
      </c>
      <c r="E35" s="86">
        <v>865.52921101903939</v>
      </c>
      <c r="F35" s="87">
        <v>0.17337720768110218</v>
      </c>
    </row>
    <row r="36" spans="2:6" x14ac:dyDescent="0.25">
      <c r="B36" s="85"/>
      <c r="C36" s="92"/>
      <c r="D36" s="85" t="s">
        <v>387</v>
      </c>
      <c r="E36" s="86">
        <v>3153.3774837559331</v>
      </c>
      <c r="F36" s="87">
        <v>0.63166416099853306</v>
      </c>
    </row>
    <row r="37" spans="2:6" x14ac:dyDescent="0.25">
      <c r="B37" s="85"/>
      <c r="C37" s="88"/>
      <c r="D37" s="85" t="s">
        <v>391</v>
      </c>
      <c r="E37" s="86">
        <v>58.637367477763576</v>
      </c>
      <c r="F37" s="87">
        <v>1.1745857805418064E-2</v>
      </c>
    </row>
    <row r="38" spans="2:6" x14ac:dyDescent="0.25">
      <c r="B38" s="85"/>
      <c r="C38" s="89" t="s">
        <v>947</v>
      </c>
      <c r="D38" s="89"/>
      <c r="E38" s="90">
        <v>4992.174130587181</v>
      </c>
      <c r="F38" s="91">
        <v>8.5611575385302077E-2</v>
      </c>
    </row>
    <row r="39" spans="2:6" x14ac:dyDescent="0.25">
      <c r="B39" s="85"/>
      <c r="C39" s="92" t="s">
        <v>667</v>
      </c>
      <c r="D39" s="85" t="s">
        <v>389</v>
      </c>
      <c r="E39" s="86">
        <v>1205.3974445630502</v>
      </c>
      <c r="F39" s="87">
        <v>5.0256909904661959E-2</v>
      </c>
    </row>
    <row r="40" spans="2:6" x14ac:dyDescent="0.25">
      <c r="B40" s="85"/>
      <c r="C40" s="92"/>
      <c r="D40" s="85" t="s">
        <v>949</v>
      </c>
      <c r="E40" s="86">
        <v>64.717854658544752</v>
      </c>
      <c r="F40" s="87">
        <v>2.6982962386953714E-3</v>
      </c>
    </row>
    <row r="41" spans="2:6" x14ac:dyDescent="0.25">
      <c r="B41" s="85"/>
      <c r="C41" s="92"/>
      <c r="D41" s="85" t="s">
        <v>931</v>
      </c>
      <c r="E41" s="86">
        <v>289.25742767195311</v>
      </c>
      <c r="F41" s="87">
        <v>1.2060075742929145E-2</v>
      </c>
    </row>
    <row r="42" spans="2:6" x14ac:dyDescent="0.25">
      <c r="B42" s="85"/>
      <c r="C42" s="92"/>
      <c r="D42" s="85" t="s">
        <v>932</v>
      </c>
      <c r="E42" s="86">
        <v>1695.8696546436472</v>
      </c>
      <c r="F42" s="87">
        <v>7.0706279350352425E-2</v>
      </c>
    </row>
    <row r="43" spans="2:6" x14ac:dyDescent="0.25">
      <c r="B43" s="85"/>
      <c r="C43" s="92"/>
      <c r="D43" s="85" t="s">
        <v>390</v>
      </c>
      <c r="E43" s="86">
        <v>342.35833289741703</v>
      </c>
      <c r="F43" s="87">
        <v>1.4274023865856781E-2</v>
      </c>
    </row>
    <row r="44" spans="2:6" x14ac:dyDescent="0.25">
      <c r="B44" s="85"/>
      <c r="C44" s="92"/>
      <c r="D44" s="85" t="s">
        <v>388</v>
      </c>
      <c r="E44" s="86">
        <v>5141.973909652037</v>
      </c>
      <c r="F44" s="87">
        <v>0.21438548810196004</v>
      </c>
    </row>
    <row r="45" spans="2:6" x14ac:dyDescent="0.25">
      <c r="B45" s="85"/>
      <c r="C45" s="92"/>
      <c r="D45" s="85" t="s">
        <v>387</v>
      </c>
      <c r="E45" s="86">
        <v>15085.003221998233</v>
      </c>
      <c r="F45" s="87">
        <v>0.62894247143050552</v>
      </c>
    </row>
    <row r="46" spans="2:6" x14ac:dyDescent="0.25">
      <c r="B46" s="85"/>
      <c r="C46" s="88"/>
      <c r="D46" s="85" t="s">
        <v>391</v>
      </c>
      <c r="E46" s="86">
        <v>160.13285040850641</v>
      </c>
      <c r="F46" s="87">
        <v>6.6764553650387852E-3</v>
      </c>
    </row>
    <row r="47" spans="2:6" x14ac:dyDescent="0.25">
      <c r="B47" s="85"/>
      <c r="C47" s="89" t="s">
        <v>959</v>
      </c>
      <c r="D47" s="89"/>
      <c r="E47" s="90">
        <v>23984.710696493388</v>
      </c>
      <c r="F47" s="91">
        <v>0.41131755707527512</v>
      </c>
    </row>
    <row r="48" spans="2:6" x14ac:dyDescent="0.25">
      <c r="B48" s="85"/>
      <c r="C48" s="92" t="s">
        <v>668</v>
      </c>
      <c r="D48" s="85" t="s">
        <v>389</v>
      </c>
      <c r="E48" s="86">
        <v>771.47348166230233</v>
      </c>
      <c r="F48" s="87">
        <v>2.8706307803568268E-2</v>
      </c>
    </row>
    <row r="49" spans="2:6" x14ac:dyDescent="0.25">
      <c r="B49" s="85"/>
      <c r="C49" s="92"/>
      <c r="D49" s="85" t="s">
        <v>949</v>
      </c>
      <c r="E49" s="86">
        <v>128.29345428692662</v>
      </c>
      <c r="F49" s="87">
        <v>4.7737627740724068E-3</v>
      </c>
    </row>
    <row r="50" spans="2:6" x14ac:dyDescent="0.25">
      <c r="B50" s="85"/>
      <c r="C50" s="92"/>
      <c r="D50" s="85" t="s">
        <v>931</v>
      </c>
      <c r="E50" s="86">
        <v>263.60448454218465</v>
      </c>
      <c r="F50" s="87">
        <v>9.808647544649194E-3</v>
      </c>
    </row>
    <row r="51" spans="2:6" x14ac:dyDescent="0.25">
      <c r="B51" s="85"/>
      <c r="C51" s="92"/>
      <c r="D51" s="85" t="s">
        <v>932</v>
      </c>
      <c r="E51" s="86">
        <v>1105.1404748015998</v>
      </c>
      <c r="F51" s="87">
        <v>4.1121961272705281E-2</v>
      </c>
    </row>
    <row r="52" spans="2:6" x14ac:dyDescent="0.25">
      <c r="B52" s="85"/>
      <c r="C52" s="92"/>
      <c r="D52" s="85" t="s">
        <v>390</v>
      </c>
      <c r="E52" s="86">
        <v>300.38434564647548</v>
      </c>
      <c r="F52" s="87">
        <v>1.1177215666468865E-2</v>
      </c>
    </row>
    <row r="53" spans="2:6" x14ac:dyDescent="0.25">
      <c r="B53" s="85"/>
      <c r="C53" s="92"/>
      <c r="D53" s="85" t="s">
        <v>388</v>
      </c>
      <c r="E53" s="86">
        <v>5823.0525914902209</v>
      </c>
      <c r="F53" s="87">
        <v>0.21667412298800764</v>
      </c>
    </row>
    <row r="54" spans="2:6" x14ac:dyDescent="0.25">
      <c r="B54" s="85"/>
      <c r="C54" s="92"/>
      <c r="D54" s="85" t="s">
        <v>387</v>
      </c>
      <c r="E54" s="86">
        <v>18322.159981487075</v>
      </c>
      <c r="F54" s="87">
        <v>0.68176233734112746</v>
      </c>
    </row>
    <row r="55" spans="2:6" x14ac:dyDescent="0.25">
      <c r="B55" s="85"/>
      <c r="C55" s="88"/>
      <c r="D55" s="85" t="s">
        <v>391</v>
      </c>
      <c r="E55" s="86">
        <v>160.593671033448</v>
      </c>
      <c r="F55" s="87">
        <v>5.9756446094009815E-3</v>
      </c>
    </row>
    <row r="56" spans="2:6" x14ac:dyDescent="0.25">
      <c r="B56" s="85"/>
      <c r="C56" s="89" t="s">
        <v>961</v>
      </c>
      <c r="D56" s="89"/>
      <c r="E56" s="90">
        <v>26874.70248495023</v>
      </c>
      <c r="F56" s="91">
        <v>0.46087847850717151</v>
      </c>
    </row>
    <row r="57" spans="2:6" x14ac:dyDescent="0.25">
      <c r="B57" s="85"/>
      <c r="C57" s="92" t="s">
        <v>669</v>
      </c>
      <c r="D57" s="85" t="s">
        <v>389</v>
      </c>
      <c r="E57" s="86">
        <v>11.112271969122174</v>
      </c>
      <c r="F57" s="87">
        <v>5.4323922977678081E-2</v>
      </c>
    </row>
    <row r="58" spans="2:6" x14ac:dyDescent="0.25">
      <c r="B58" s="85"/>
      <c r="C58" s="92"/>
      <c r="D58" s="85" t="s">
        <v>932</v>
      </c>
      <c r="E58" s="86">
        <v>14.742448524461535</v>
      </c>
      <c r="F58" s="87">
        <v>7.2070557701486654E-2</v>
      </c>
    </row>
    <row r="59" spans="2:6" x14ac:dyDescent="0.25">
      <c r="B59" s="85"/>
      <c r="C59" s="92"/>
      <c r="D59" s="85" t="s">
        <v>390</v>
      </c>
      <c r="E59" s="86">
        <v>6.1848884932997086</v>
      </c>
      <c r="F59" s="87">
        <v>3.0235707609492797E-2</v>
      </c>
    </row>
    <row r="60" spans="2:6" x14ac:dyDescent="0.25">
      <c r="B60" s="85"/>
      <c r="C60" s="92"/>
      <c r="D60" s="85" t="s">
        <v>388</v>
      </c>
      <c r="E60" s="86">
        <v>8.6631971566942667</v>
      </c>
      <c r="F60" s="87">
        <v>4.2351272214036367E-2</v>
      </c>
    </row>
    <row r="61" spans="2:6" x14ac:dyDescent="0.25">
      <c r="B61" s="85"/>
      <c r="C61" s="88"/>
      <c r="D61" s="85" t="s">
        <v>387</v>
      </c>
      <c r="E61" s="86">
        <v>163.85296523707632</v>
      </c>
      <c r="F61" s="87">
        <v>0.80101853949730617</v>
      </c>
    </row>
    <row r="62" spans="2:6" x14ac:dyDescent="0.25">
      <c r="B62" s="85"/>
      <c r="C62" s="89" t="s">
        <v>971</v>
      </c>
      <c r="D62" s="89"/>
      <c r="E62" s="90">
        <v>204.55577138065399</v>
      </c>
      <c r="F62" s="91">
        <v>3.5079589341154792E-3</v>
      </c>
    </row>
    <row r="63" spans="2:6" x14ac:dyDescent="0.25">
      <c r="B63" s="55" t="s">
        <v>665</v>
      </c>
      <c r="C63" s="55" t="s">
        <v>448</v>
      </c>
      <c r="D63" s="42" t="s">
        <v>931</v>
      </c>
      <c r="E63" s="1">
        <v>6.8470134321801659</v>
      </c>
      <c r="F63" s="56">
        <v>6.7879755701072145E-2</v>
      </c>
    </row>
    <row r="64" spans="2:6" x14ac:dyDescent="0.25">
      <c r="B64" s="55"/>
      <c r="C64" s="55"/>
      <c r="D64" s="42" t="s">
        <v>388</v>
      </c>
      <c r="E64" s="1">
        <v>18.649359164117815</v>
      </c>
      <c r="F64" s="56">
        <v>0.18488556457217101</v>
      </c>
    </row>
    <row r="65" spans="2:6" x14ac:dyDescent="0.25">
      <c r="B65" s="55"/>
      <c r="C65" s="55"/>
      <c r="D65" s="42" t="s">
        <v>387</v>
      </c>
      <c r="E65" s="1">
        <v>75.373369220878573</v>
      </c>
      <c r="F65" s="56">
        <v>0.74723467972675683</v>
      </c>
    </row>
    <row r="66" spans="2:6" x14ac:dyDescent="0.25">
      <c r="B66" s="55"/>
      <c r="C66" s="55" t="s">
        <v>516</v>
      </c>
      <c r="D66" s="55"/>
      <c r="E66" s="63">
        <v>100.86974181717656</v>
      </c>
      <c r="F66" s="64">
        <v>4.7143923137665251E-2</v>
      </c>
    </row>
    <row r="67" spans="2:6" x14ac:dyDescent="0.25">
      <c r="B67" s="55"/>
      <c r="C67" s="55" t="s">
        <v>404</v>
      </c>
      <c r="D67" s="42" t="s">
        <v>389</v>
      </c>
      <c r="E67" s="1">
        <v>144.97967546943582</v>
      </c>
      <c r="F67" s="56">
        <v>8.1503085243480558E-2</v>
      </c>
    </row>
    <row r="68" spans="2:6" x14ac:dyDescent="0.25">
      <c r="B68" s="55"/>
      <c r="C68" s="55"/>
      <c r="D68" s="42" t="s">
        <v>931</v>
      </c>
      <c r="E68" s="1">
        <v>19.999711748053357</v>
      </c>
      <c r="F68" s="56">
        <v>1.1243218790279829E-2</v>
      </c>
    </row>
    <row r="69" spans="2:6" x14ac:dyDescent="0.25">
      <c r="B69" s="55"/>
      <c r="C69" s="55"/>
      <c r="D69" s="42" t="s">
        <v>932</v>
      </c>
      <c r="E69" s="1">
        <v>129.72298951345616</v>
      </c>
      <c r="F69" s="56">
        <v>7.2926248718105893E-2</v>
      </c>
    </row>
    <row r="70" spans="2:6" x14ac:dyDescent="0.25">
      <c r="B70" s="55"/>
      <c r="C70" s="55"/>
      <c r="D70" s="42" t="s">
        <v>390</v>
      </c>
      <c r="E70" s="1">
        <v>39.653574838160409</v>
      </c>
      <c r="F70" s="56">
        <v>2.2292012171903786E-2</v>
      </c>
    </row>
    <row r="71" spans="2:6" x14ac:dyDescent="0.25">
      <c r="B71" s="55"/>
      <c r="C71" s="55"/>
      <c r="D71" s="42" t="s">
        <v>388</v>
      </c>
      <c r="E71" s="1">
        <v>282.45437334139183</v>
      </c>
      <c r="F71" s="56">
        <v>0.15878710442203012</v>
      </c>
    </row>
    <row r="72" spans="2:6" x14ac:dyDescent="0.25">
      <c r="B72" s="55"/>
      <c r="C72" s="55"/>
      <c r="D72" s="42" t="s">
        <v>387</v>
      </c>
      <c r="E72" s="1">
        <v>1147.2276852627585</v>
      </c>
      <c r="F72" s="56">
        <v>0.64493588858504125</v>
      </c>
    </row>
    <row r="73" spans="2:6" x14ac:dyDescent="0.25">
      <c r="B73" s="55"/>
      <c r="C73" s="55"/>
      <c r="D73" s="42" t="s">
        <v>391</v>
      </c>
      <c r="E73" s="1">
        <v>14.786374650050167</v>
      </c>
      <c r="F73" s="56">
        <v>8.3124420691584582E-3</v>
      </c>
    </row>
    <row r="74" spans="2:6" x14ac:dyDescent="0.25">
      <c r="B74" s="55"/>
      <c r="C74" s="55" t="s">
        <v>525</v>
      </c>
      <c r="D74" s="55"/>
      <c r="E74" s="63">
        <v>1778.8243848233064</v>
      </c>
      <c r="F74" s="64">
        <v>0.83137676931412985</v>
      </c>
    </row>
    <row r="75" spans="2:6" x14ac:dyDescent="0.25">
      <c r="B75" s="55"/>
      <c r="C75" s="55" t="s">
        <v>449</v>
      </c>
      <c r="D75" s="42" t="s">
        <v>389</v>
      </c>
      <c r="E75" s="1">
        <v>2.2273440202536965</v>
      </c>
      <c r="F75" s="56">
        <v>1.4644940511943004E-2</v>
      </c>
    </row>
    <row r="76" spans="2:6" x14ac:dyDescent="0.25">
      <c r="B76" s="55"/>
      <c r="C76" s="55"/>
      <c r="D76" s="42" t="s">
        <v>388</v>
      </c>
      <c r="E76" s="1">
        <v>6.8470134321801659</v>
      </c>
      <c r="F76" s="56">
        <v>4.501958542862719E-2</v>
      </c>
    </row>
    <row r="77" spans="2:6" x14ac:dyDescent="0.25">
      <c r="B77" s="55"/>
      <c r="C77" s="55"/>
      <c r="D77" s="42" t="s">
        <v>387</v>
      </c>
      <c r="E77" s="1">
        <v>143.01530234763763</v>
      </c>
      <c r="F77" s="56">
        <v>0.94033547405942974</v>
      </c>
    </row>
    <row r="78" spans="2:6" x14ac:dyDescent="0.25">
      <c r="B78" s="55"/>
      <c r="C78" s="55" t="s">
        <v>536</v>
      </c>
      <c r="D78" s="55"/>
      <c r="E78" s="63">
        <v>152.0896598000715</v>
      </c>
      <c r="F78" s="64">
        <v>7.1082795519035125E-2</v>
      </c>
    </row>
    <row r="79" spans="2:6" x14ac:dyDescent="0.25">
      <c r="B79" s="55"/>
      <c r="C79" s="55" t="s">
        <v>405</v>
      </c>
      <c r="D79" s="42" t="s">
        <v>387</v>
      </c>
      <c r="E79" s="1">
        <v>6.3022710886806053</v>
      </c>
      <c r="F79" s="56">
        <v>1</v>
      </c>
    </row>
    <row r="80" spans="2:6" x14ac:dyDescent="0.25">
      <c r="B80" s="55"/>
      <c r="C80" s="55" t="s">
        <v>558</v>
      </c>
      <c r="D80" s="55"/>
      <c r="E80" s="63">
        <v>6.3022710886806053</v>
      </c>
      <c r="F80" s="64">
        <v>2.9455194238129246E-3</v>
      </c>
    </row>
    <row r="81" spans="2:6" x14ac:dyDescent="0.25">
      <c r="B81" s="55"/>
      <c r="C81" s="55" t="s">
        <v>406</v>
      </c>
      <c r="D81" s="42" t="s">
        <v>387</v>
      </c>
      <c r="E81" s="1">
        <v>19.831486389978313</v>
      </c>
      <c r="F81" s="56">
        <v>1</v>
      </c>
    </row>
    <row r="82" spans="2:6" x14ac:dyDescent="0.25">
      <c r="B82" s="55"/>
      <c r="C82" s="55" t="s">
        <v>568</v>
      </c>
      <c r="D82" s="55"/>
      <c r="E82" s="63">
        <v>19.831486389978313</v>
      </c>
      <c r="F82" s="64">
        <v>9.2687267086430398E-3</v>
      </c>
    </row>
    <row r="83" spans="2:6" x14ac:dyDescent="0.25">
      <c r="B83" s="55"/>
      <c r="C83" s="55" t="s">
        <v>407</v>
      </c>
      <c r="D83" s="42" t="s">
        <v>932</v>
      </c>
      <c r="E83" s="1">
        <v>12.526120103285638</v>
      </c>
      <c r="F83" s="56">
        <v>0.29454048533333166</v>
      </c>
    </row>
    <row r="84" spans="2:6" x14ac:dyDescent="0.25">
      <c r="B84" s="55"/>
      <c r="C84" s="55"/>
      <c r="D84" s="42" t="s">
        <v>387</v>
      </c>
      <c r="E84" s="1">
        <v>30.00154833967839</v>
      </c>
      <c r="F84" s="56">
        <v>0.70545951466666834</v>
      </c>
    </row>
    <row r="85" spans="2:6" x14ac:dyDescent="0.25">
      <c r="B85" s="55"/>
      <c r="C85" s="55" t="s">
        <v>614</v>
      </c>
      <c r="D85" s="55"/>
      <c r="E85" s="63">
        <v>42.527668442964028</v>
      </c>
      <c r="F85" s="64">
        <v>1.9876338495374249E-2</v>
      </c>
    </row>
    <row r="86" spans="2:6" x14ac:dyDescent="0.25">
      <c r="B86" s="55"/>
      <c r="C86" s="55" t="s">
        <v>450</v>
      </c>
      <c r="D86" s="42" t="s">
        <v>387</v>
      </c>
      <c r="E86" s="1">
        <v>39.167596750594981</v>
      </c>
      <c r="F86" s="56">
        <v>1</v>
      </c>
    </row>
    <row r="87" spans="2:6" x14ac:dyDescent="0.25">
      <c r="B87" s="57"/>
      <c r="C87" s="55" t="s">
        <v>615</v>
      </c>
      <c r="D87" s="55"/>
      <c r="E87" s="63">
        <v>39.167596750594981</v>
      </c>
      <c r="F87" s="64">
        <v>1.8305927401339735E-2</v>
      </c>
    </row>
    <row r="88" spans="2:6" x14ac:dyDescent="0.25">
      <c r="B88" s="58" t="s">
        <v>933</v>
      </c>
      <c r="C88" s="58"/>
      <c r="D88" s="58"/>
      <c r="E88" s="59">
        <v>2139.6128091127721</v>
      </c>
      <c r="F88" s="60">
        <v>3.6692554889140104E-2</v>
      </c>
    </row>
    <row r="89" spans="2:6" x14ac:dyDescent="0.25">
      <c r="B89" s="55" t="s">
        <v>934</v>
      </c>
      <c r="C89" s="55" t="s">
        <v>452</v>
      </c>
      <c r="D89" s="42" t="s">
        <v>388</v>
      </c>
      <c r="E89" s="1">
        <v>10.548538629423147</v>
      </c>
      <c r="F89" s="56">
        <v>0.31771688222178446</v>
      </c>
    </row>
    <row r="90" spans="2:6" x14ac:dyDescent="0.25">
      <c r="B90" s="55"/>
      <c r="C90" s="55"/>
      <c r="D90" s="42" t="s">
        <v>387</v>
      </c>
      <c r="E90" s="1">
        <v>15.761900387696446</v>
      </c>
      <c r="F90" s="56">
        <v>0.47474081718778383</v>
      </c>
    </row>
    <row r="91" spans="2:6" x14ac:dyDescent="0.25">
      <c r="B91" s="55"/>
      <c r="C91" s="55"/>
      <c r="D91" s="42" t="s">
        <v>391</v>
      </c>
      <c r="E91" s="1">
        <v>6.8906252626805244</v>
      </c>
      <c r="F91" s="56">
        <v>0.20754230059043183</v>
      </c>
    </row>
    <row r="92" spans="2:6" x14ac:dyDescent="0.25">
      <c r="B92" s="55"/>
      <c r="C92" s="55" t="s">
        <v>562</v>
      </c>
      <c r="D92" s="55"/>
      <c r="E92" s="63">
        <v>33.201064279800114</v>
      </c>
      <c r="F92" s="64">
        <v>0.28584634436993556</v>
      </c>
    </row>
    <row r="93" spans="2:6" x14ac:dyDescent="0.25">
      <c r="B93" s="55"/>
      <c r="C93" s="55" t="s">
        <v>670</v>
      </c>
      <c r="D93" s="42" t="s">
        <v>387</v>
      </c>
      <c r="E93" s="1">
        <v>2.2788274079798994</v>
      </c>
      <c r="F93" s="56">
        <v>1</v>
      </c>
    </row>
    <row r="94" spans="2:6" x14ac:dyDescent="0.25">
      <c r="B94" s="55"/>
      <c r="C94" s="55" t="s">
        <v>935</v>
      </c>
      <c r="D94" s="55"/>
      <c r="E94" s="63">
        <v>2.2788274079798994</v>
      </c>
      <c r="F94" s="64">
        <v>1.9619686842912001E-2</v>
      </c>
    </row>
    <row r="95" spans="2:6" x14ac:dyDescent="0.25">
      <c r="B95" s="55"/>
      <c r="C95" s="55" t="s">
        <v>936</v>
      </c>
      <c r="D95" s="42" t="s">
        <v>387</v>
      </c>
      <c r="E95" s="1">
        <v>17.421072811527964</v>
      </c>
      <c r="F95" s="56">
        <v>1</v>
      </c>
    </row>
    <row r="96" spans="2:6" x14ac:dyDescent="0.25">
      <c r="B96" s="55"/>
      <c r="C96" s="55" t="s">
        <v>937</v>
      </c>
      <c r="D96" s="55"/>
      <c r="E96" s="63">
        <v>17.421072811527964</v>
      </c>
      <c r="F96" s="64">
        <v>0.14998766112469103</v>
      </c>
    </row>
    <row r="97" spans="2:6" x14ac:dyDescent="0.25">
      <c r="B97" s="55"/>
      <c r="C97" s="55" t="s">
        <v>206</v>
      </c>
      <c r="D97" s="42" t="s">
        <v>387</v>
      </c>
      <c r="E97" s="1">
        <v>6.8470134321801659</v>
      </c>
      <c r="F97" s="56">
        <v>1</v>
      </c>
    </row>
    <row r="98" spans="2:6" x14ac:dyDescent="0.25">
      <c r="B98" s="55"/>
      <c r="C98" s="55" t="s">
        <v>608</v>
      </c>
      <c r="D98" s="55"/>
      <c r="E98" s="63">
        <v>6.8470134321801659</v>
      </c>
      <c r="F98" s="64">
        <v>5.8949729531150116E-2</v>
      </c>
    </row>
    <row r="99" spans="2:6" x14ac:dyDescent="0.25">
      <c r="B99" s="55"/>
      <c r="C99" s="55" t="s">
        <v>408</v>
      </c>
      <c r="D99" s="42" t="s">
        <v>389</v>
      </c>
      <c r="E99" s="1">
        <v>14.981113537801084</v>
      </c>
      <c r="F99" s="56">
        <v>0.26561287011989609</v>
      </c>
    </row>
    <row r="100" spans="2:6" x14ac:dyDescent="0.25">
      <c r="B100" s="55"/>
      <c r="C100" s="55"/>
      <c r="D100" s="42" t="s">
        <v>387</v>
      </c>
      <c r="E100" s="1">
        <v>41.420948346620015</v>
      </c>
      <c r="F100" s="56">
        <v>0.73438712988010391</v>
      </c>
    </row>
    <row r="101" spans="2:6" x14ac:dyDescent="0.25">
      <c r="B101" s="57"/>
      <c r="C101" s="55" t="s">
        <v>612</v>
      </c>
      <c r="D101" s="55"/>
      <c r="E101" s="63">
        <v>56.402061884421101</v>
      </c>
      <c r="F101" s="64">
        <v>0.48559657813131146</v>
      </c>
    </row>
    <row r="102" spans="2:6" x14ac:dyDescent="0.25">
      <c r="B102" s="58" t="s">
        <v>938</v>
      </c>
      <c r="C102" s="58"/>
      <c r="D102" s="58"/>
      <c r="E102" s="59">
        <v>116.15003981590922</v>
      </c>
      <c r="F102" s="60">
        <v>1.9918752089955493E-3</v>
      </c>
    </row>
    <row r="103" spans="2:6" x14ac:dyDescent="0.25">
      <c r="B103" s="61" t="s">
        <v>666</v>
      </c>
      <c r="C103" s="55" t="s">
        <v>409</v>
      </c>
      <c r="D103" s="42" t="s">
        <v>389</v>
      </c>
      <c r="E103" s="1">
        <v>45.022784084515699</v>
      </c>
      <c r="F103" s="56">
        <v>8.9016253147201449E-2</v>
      </c>
    </row>
    <row r="104" spans="2:6" x14ac:dyDescent="0.25">
      <c r="B104" s="61"/>
      <c r="C104" s="55"/>
      <c r="D104" s="42" t="s">
        <v>932</v>
      </c>
      <c r="E104" s="1">
        <v>29.071773017673419</v>
      </c>
      <c r="F104" s="56">
        <v>5.7478904492474919E-2</v>
      </c>
    </row>
    <row r="105" spans="2:6" x14ac:dyDescent="0.25">
      <c r="B105" s="61"/>
      <c r="C105" s="55"/>
      <c r="D105" s="42" t="s">
        <v>390</v>
      </c>
      <c r="E105" s="1">
        <v>29.962227075602168</v>
      </c>
      <c r="F105" s="56">
        <v>5.9239454965936182E-2</v>
      </c>
    </row>
    <row r="106" spans="2:6" x14ac:dyDescent="0.25">
      <c r="B106" s="61"/>
      <c r="C106" s="55"/>
      <c r="D106" s="42" t="s">
        <v>388</v>
      </c>
      <c r="E106" s="1">
        <v>52.419697239321216</v>
      </c>
      <c r="F106" s="56">
        <v>0.10364097054939529</v>
      </c>
    </row>
    <row r="107" spans="2:6" x14ac:dyDescent="0.25">
      <c r="B107" s="61"/>
      <c r="C107" s="55"/>
      <c r="D107" s="42" t="s">
        <v>387</v>
      </c>
      <c r="E107" s="1">
        <v>319.3429043332477</v>
      </c>
      <c r="F107" s="56">
        <v>0.63138496187905602</v>
      </c>
    </row>
    <row r="108" spans="2:6" x14ac:dyDescent="0.25">
      <c r="B108" s="61"/>
      <c r="C108" s="55"/>
      <c r="D108" s="42" t="s">
        <v>391</v>
      </c>
      <c r="E108" s="1">
        <v>29.962227075602168</v>
      </c>
      <c r="F108" s="56">
        <v>5.9239454965936182E-2</v>
      </c>
    </row>
    <row r="109" spans="2:6" x14ac:dyDescent="0.25">
      <c r="B109" s="61"/>
      <c r="C109" s="55" t="s">
        <v>519</v>
      </c>
      <c r="D109" s="55"/>
      <c r="E109" s="63">
        <v>505.78161282596238</v>
      </c>
      <c r="F109" s="64">
        <v>0.10131489799745264</v>
      </c>
    </row>
    <row r="110" spans="2:6" x14ac:dyDescent="0.25">
      <c r="B110" s="61"/>
      <c r="C110" s="55" t="s">
        <v>410</v>
      </c>
      <c r="D110" s="42" t="s">
        <v>387</v>
      </c>
      <c r="E110" s="1">
        <v>13.221104511806553</v>
      </c>
      <c r="F110" s="56">
        <v>1</v>
      </c>
    </row>
    <row r="111" spans="2:6" x14ac:dyDescent="0.25">
      <c r="B111" s="61"/>
      <c r="C111" s="55" t="s">
        <v>521</v>
      </c>
      <c r="D111" s="55"/>
      <c r="E111" s="63">
        <v>13.221104511806553</v>
      </c>
      <c r="F111" s="64">
        <v>2.6483660557432265E-3</v>
      </c>
    </row>
    <row r="112" spans="2:6" x14ac:dyDescent="0.25">
      <c r="B112" s="61"/>
      <c r="C112" s="55" t="s">
        <v>939</v>
      </c>
      <c r="D112" s="42" t="s">
        <v>388</v>
      </c>
      <c r="E112" s="1">
        <v>14.981113537801084</v>
      </c>
      <c r="F112" s="56">
        <v>1</v>
      </c>
    </row>
    <row r="113" spans="2:6" x14ac:dyDescent="0.25">
      <c r="B113" s="61"/>
      <c r="C113" s="55" t="s">
        <v>940</v>
      </c>
      <c r="D113" s="55"/>
      <c r="E113" s="63">
        <v>14.981113537801084</v>
      </c>
      <c r="F113" s="64">
        <v>3.0009196686492565E-3</v>
      </c>
    </row>
    <row r="114" spans="2:6" x14ac:dyDescent="0.25">
      <c r="B114" s="61"/>
      <c r="C114" s="55" t="s">
        <v>411</v>
      </c>
      <c r="D114" s="42" t="s">
        <v>389</v>
      </c>
      <c r="E114" s="1">
        <v>33.561809869633862</v>
      </c>
      <c r="F114" s="56">
        <v>0.14072241142934372</v>
      </c>
    </row>
    <row r="115" spans="2:6" x14ac:dyDescent="0.25">
      <c r="B115" s="61"/>
      <c r="C115" s="55"/>
      <c r="D115" s="42" t="s">
        <v>932</v>
      </c>
      <c r="E115" s="1">
        <v>21.283384626481691</v>
      </c>
      <c r="F115" s="56">
        <v>8.9239800226822499E-2</v>
      </c>
    </row>
    <row r="116" spans="2:6" x14ac:dyDescent="0.25">
      <c r="B116" s="61"/>
      <c r="C116" s="55"/>
      <c r="D116" s="42" t="s">
        <v>390</v>
      </c>
      <c r="E116" s="1">
        <v>14.981113537801084</v>
      </c>
      <c r="F116" s="56">
        <v>6.28148014402405E-2</v>
      </c>
    </row>
    <row r="117" spans="2:6" x14ac:dyDescent="0.25">
      <c r="B117" s="61"/>
      <c r="C117" s="55"/>
      <c r="D117" s="42" t="s">
        <v>388</v>
      </c>
      <c r="E117" s="1">
        <v>20.847954987627393</v>
      </c>
      <c r="F117" s="56">
        <v>8.7414073037931361E-2</v>
      </c>
    </row>
    <row r="118" spans="2:6" x14ac:dyDescent="0.25">
      <c r="B118" s="61"/>
      <c r="C118" s="55"/>
      <c r="D118" s="42" t="s">
        <v>387</v>
      </c>
      <c r="E118" s="1">
        <v>147.82228865590605</v>
      </c>
      <c r="F118" s="56">
        <v>0.61980891386566195</v>
      </c>
    </row>
    <row r="119" spans="2:6" x14ac:dyDescent="0.25">
      <c r="B119" s="61"/>
      <c r="C119" s="55" t="s">
        <v>532</v>
      </c>
      <c r="D119" s="55"/>
      <c r="E119" s="63">
        <v>238.49655167745007</v>
      </c>
      <c r="F119" s="64">
        <v>4.7774085085729542E-2</v>
      </c>
    </row>
    <row r="120" spans="2:6" x14ac:dyDescent="0.25">
      <c r="B120" s="61"/>
      <c r="C120" s="55" t="s">
        <v>412</v>
      </c>
      <c r="D120" s="42" t="s">
        <v>389</v>
      </c>
      <c r="E120" s="1">
        <v>6.6105522559032766</v>
      </c>
      <c r="F120" s="56">
        <v>0.25</v>
      </c>
    </row>
    <row r="121" spans="2:6" x14ac:dyDescent="0.25">
      <c r="B121" s="61"/>
      <c r="C121" s="55"/>
      <c r="D121" s="42" t="s">
        <v>387</v>
      </c>
      <c r="E121" s="1">
        <v>19.831656767709831</v>
      </c>
      <c r="F121" s="56">
        <v>0.75</v>
      </c>
    </row>
    <row r="122" spans="2:6" x14ac:dyDescent="0.25">
      <c r="B122" s="61"/>
      <c r="C122" s="55" t="s">
        <v>941</v>
      </c>
      <c r="D122" s="55"/>
      <c r="E122" s="63">
        <v>26.442209023613106</v>
      </c>
      <c r="F122" s="64">
        <v>5.2967321114864531E-3</v>
      </c>
    </row>
    <row r="123" spans="2:6" x14ac:dyDescent="0.25">
      <c r="B123" s="61"/>
      <c r="C123" s="55" t="s">
        <v>942</v>
      </c>
      <c r="D123" s="42" t="s">
        <v>390</v>
      </c>
      <c r="E123" s="1">
        <v>13.221104511806553</v>
      </c>
      <c r="F123" s="56">
        <v>0.37977743212563669</v>
      </c>
    </row>
    <row r="124" spans="2:6" x14ac:dyDescent="0.25">
      <c r="B124" s="61"/>
      <c r="C124" s="55"/>
      <c r="D124" s="42" t="s">
        <v>387</v>
      </c>
      <c r="E124" s="1">
        <v>21.591665793704362</v>
      </c>
      <c r="F124" s="56">
        <v>0.62022256787436325</v>
      </c>
    </row>
    <row r="125" spans="2:6" x14ac:dyDescent="0.25">
      <c r="B125" s="61"/>
      <c r="C125" s="55" t="s">
        <v>943</v>
      </c>
      <c r="D125" s="55"/>
      <c r="E125" s="63">
        <v>34.812770305510917</v>
      </c>
      <c r="F125" s="64">
        <v>6.9734687522640965E-3</v>
      </c>
    </row>
    <row r="126" spans="2:6" x14ac:dyDescent="0.25">
      <c r="B126" s="61"/>
      <c r="C126" s="55" t="s">
        <v>454</v>
      </c>
      <c r="D126" s="42" t="s">
        <v>388</v>
      </c>
      <c r="E126" s="1">
        <v>6.6105522559032766</v>
      </c>
      <c r="F126" s="56">
        <v>0.33333333333333331</v>
      </c>
    </row>
    <row r="127" spans="2:6" x14ac:dyDescent="0.25">
      <c r="B127" s="61"/>
      <c r="C127" s="55"/>
      <c r="D127" s="42" t="s">
        <v>387</v>
      </c>
      <c r="E127" s="1">
        <v>13.221104511806553</v>
      </c>
      <c r="F127" s="56">
        <v>0.66666666666666663</v>
      </c>
    </row>
    <row r="128" spans="2:6" x14ac:dyDescent="0.25">
      <c r="B128" s="61"/>
      <c r="C128" s="55" t="s">
        <v>543</v>
      </c>
      <c r="D128" s="55"/>
      <c r="E128" s="63">
        <v>19.831656767709831</v>
      </c>
      <c r="F128" s="64">
        <v>3.9725490836148396E-3</v>
      </c>
    </row>
    <row r="129" spans="2:6" x14ac:dyDescent="0.25">
      <c r="B129" s="61"/>
      <c r="C129" s="55" t="s">
        <v>455</v>
      </c>
      <c r="D129" s="42" t="s">
        <v>387</v>
      </c>
      <c r="E129" s="1">
        <v>2.1120027513470134</v>
      </c>
      <c r="F129" s="56">
        <v>1</v>
      </c>
    </row>
    <row r="130" spans="2:6" x14ac:dyDescent="0.25">
      <c r="B130" s="61"/>
      <c r="C130" s="55" t="s">
        <v>545</v>
      </c>
      <c r="D130" s="55"/>
      <c r="E130" s="63">
        <v>2.1120027513470134</v>
      </c>
      <c r="F130" s="64">
        <v>4.2306271698471334E-4</v>
      </c>
    </row>
    <row r="131" spans="2:6" x14ac:dyDescent="0.25">
      <c r="B131" s="61"/>
      <c r="C131" s="55" t="s">
        <v>413</v>
      </c>
      <c r="D131" s="42" t="s">
        <v>932</v>
      </c>
      <c r="E131" s="1">
        <v>14.981113537801084</v>
      </c>
      <c r="F131" s="56">
        <v>0.13699896370739398</v>
      </c>
    </row>
    <row r="132" spans="2:6" x14ac:dyDescent="0.25">
      <c r="B132" s="61"/>
      <c r="C132" s="55"/>
      <c r="D132" s="42" t="s">
        <v>388</v>
      </c>
      <c r="E132" s="1">
        <v>13.694026864360332</v>
      </c>
      <c r="F132" s="56">
        <v>0.12522884127837314</v>
      </c>
    </row>
    <row r="133" spans="2:6" x14ac:dyDescent="0.25">
      <c r="B133" s="61"/>
      <c r="C133" s="55"/>
      <c r="D133" s="42" t="s">
        <v>387</v>
      </c>
      <c r="E133" s="1">
        <v>80.676880462741948</v>
      </c>
      <c r="F133" s="56">
        <v>0.73777219501423286</v>
      </c>
    </row>
    <row r="134" spans="2:6" x14ac:dyDescent="0.25">
      <c r="B134" s="61"/>
      <c r="C134" s="55" t="s">
        <v>549</v>
      </c>
      <c r="D134" s="55"/>
      <c r="E134" s="63">
        <v>109.35202086490337</v>
      </c>
      <c r="F134" s="64">
        <v>2.1904688819827139E-2</v>
      </c>
    </row>
    <row r="135" spans="2:6" x14ac:dyDescent="0.25">
      <c r="B135" s="61"/>
      <c r="C135" s="55" t="s">
        <v>414</v>
      </c>
      <c r="D135" s="42" t="s">
        <v>390</v>
      </c>
      <c r="E135" s="1">
        <v>6.8470134321801659</v>
      </c>
      <c r="F135" s="56">
        <v>0.44753747731466609</v>
      </c>
    </row>
    <row r="136" spans="2:6" x14ac:dyDescent="0.25">
      <c r="B136" s="61"/>
      <c r="C136" s="55"/>
      <c r="D136" s="42" t="s">
        <v>387</v>
      </c>
      <c r="E136" s="1">
        <v>8.452293953793216</v>
      </c>
      <c r="F136" s="56">
        <v>0.55246252268533391</v>
      </c>
    </row>
    <row r="137" spans="2:6" x14ac:dyDescent="0.25">
      <c r="B137" s="61"/>
      <c r="C137" s="55" t="s">
        <v>551</v>
      </c>
      <c r="D137" s="55"/>
      <c r="E137" s="63">
        <v>15.299307385973382</v>
      </c>
      <c r="F137" s="64">
        <v>3.0646582001685628E-3</v>
      </c>
    </row>
    <row r="138" spans="2:6" x14ac:dyDescent="0.25">
      <c r="B138" s="61"/>
      <c r="C138" s="55" t="s">
        <v>456</v>
      </c>
      <c r="D138" s="42" t="s">
        <v>932</v>
      </c>
      <c r="E138" s="1">
        <v>9.0743574524338619</v>
      </c>
      <c r="F138" s="56">
        <v>6.1104480153975446E-2</v>
      </c>
    </row>
    <row r="139" spans="2:6" x14ac:dyDescent="0.25">
      <c r="B139" s="61"/>
      <c r="C139" s="55"/>
      <c r="D139" s="42" t="s">
        <v>390</v>
      </c>
      <c r="E139" s="1">
        <v>2.2273440202536965</v>
      </c>
      <c r="F139" s="56">
        <v>1.4998384094420248E-2</v>
      </c>
    </row>
    <row r="140" spans="2:6" x14ac:dyDescent="0.25">
      <c r="B140" s="61"/>
      <c r="C140" s="55"/>
      <c r="D140" s="42" t="s">
        <v>388</v>
      </c>
      <c r="E140" s="1">
        <v>11.321806573867448</v>
      </c>
      <c r="F140" s="56">
        <v>7.6238247030314954E-2</v>
      </c>
    </row>
    <row r="141" spans="2:6" x14ac:dyDescent="0.25">
      <c r="B141" s="61"/>
      <c r="C141" s="55"/>
      <c r="D141" s="42" t="s">
        <v>387</v>
      </c>
      <c r="E141" s="1">
        <v>125.88209137213975</v>
      </c>
      <c r="F141" s="56">
        <v>0.84765888872128925</v>
      </c>
    </row>
    <row r="142" spans="2:6" x14ac:dyDescent="0.25">
      <c r="B142" s="61"/>
      <c r="C142" s="55" t="s">
        <v>554</v>
      </c>
      <c r="D142" s="55"/>
      <c r="E142" s="63">
        <v>148.50559941869477</v>
      </c>
      <c r="F142" s="64">
        <v>2.9747680175816981E-2</v>
      </c>
    </row>
    <row r="143" spans="2:6" x14ac:dyDescent="0.25">
      <c r="B143" s="61"/>
      <c r="C143" s="55" t="s">
        <v>415</v>
      </c>
      <c r="D143" s="42" t="s">
        <v>390</v>
      </c>
      <c r="E143" s="1">
        <v>3.0096651522287656</v>
      </c>
      <c r="F143" s="56">
        <v>0.14506354040913333</v>
      </c>
    </row>
    <row r="144" spans="2:6" x14ac:dyDescent="0.25">
      <c r="B144" s="61"/>
      <c r="C144" s="55"/>
      <c r="D144" s="42" t="s">
        <v>388</v>
      </c>
      <c r="E144" s="1">
        <v>6.8470134321801659</v>
      </c>
      <c r="F144" s="56">
        <v>0.33002076957478382</v>
      </c>
    </row>
    <row r="145" spans="2:6" x14ac:dyDescent="0.25">
      <c r="B145" s="61"/>
      <c r="C145" s="55"/>
      <c r="D145" s="42" t="s">
        <v>387</v>
      </c>
      <c r="E145" s="1">
        <v>10.890541176947963</v>
      </c>
      <c r="F145" s="56">
        <v>0.52491569001608274</v>
      </c>
    </row>
    <row r="146" spans="2:6" x14ac:dyDescent="0.25">
      <c r="B146" s="61"/>
      <c r="C146" s="55" t="s">
        <v>556</v>
      </c>
      <c r="D146" s="55"/>
      <c r="E146" s="63">
        <v>20.747219761356895</v>
      </c>
      <c r="F146" s="64">
        <v>4.155948734688184E-3</v>
      </c>
    </row>
    <row r="147" spans="2:6" x14ac:dyDescent="0.25">
      <c r="B147" s="61"/>
      <c r="C147" s="55" t="s">
        <v>457</v>
      </c>
      <c r="D147" s="42" t="s">
        <v>387</v>
      </c>
      <c r="E147" s="1">
        <v>6.8470134321801659</v>
      </c>
      <c r="F147" s="56">
        <v>1</v>
      </c>
    </row>
    <row r="148" spans="2:6" x14ac:dyDescent="0.25">
      <c r="B148" s="61"/>
      <c r="C148" s="55" t="s">
        <v>557</v>
      </c>
      <c r="D148" s="55"/>
      <c r="E148" s="63">
        <v>6.8470134321801659</v>
      </c>
      <c r="F148" s="64">
        <v>1.3715493997351438E-3</v>
      </c>
    </row>
    <row r="149" spans="2:6" x14ac:dyDescent="0.25">
      <c r="B149" s="61"/>
      <c r="C149" s="55" t="s">
        <v>653</v>
      </c>
      <c r="D149" s="42" t="s">
        <v>387</v>
      </c>
      <c r="E149" s="1">
        <v>36.572779331505444</v>
      </c>
      <c r="F149" s="56">
        <v>1</v>
      </c>
    </row>
    <row r="150" spans="2:6" x14ac:dyDescent="0.25">
      <c r="B150" s="61"/>
      <c r="C150" s="55" t="s">
        <v>944</v>
      </c>
      <c r="D150" s="55"/>
      <c r="E150" s="63">
        <v>36.572779331505444</v>
      </c>
      <c r="F150" s="64">
        <v>7.3260223651701257E-3</v>
      </c>
    </row>
    <row r="151" spans="2:6" x14ac:dyDescent="0.25">
      <c r="B151" s="61"/>
      <c r="C151" s="55" t="s">
        <v>416</v>
      </c>
      <c r="D151" s="42" t="s">
        <v>932</v>
      </c>
      <c r="E151" s="1">
        <v>6.6105522559032766</v>
      </c>
      <c r="F151" s="56">
        <v>2.9065055415465883E-2</v>
      </c>
    </row>
    <row r="152" spans="2:6" x14ac:dyDescent="0.25">
      <c r="B152" s="61"/>
      <c r="C152" s="55"/>
      <c r="D152" s="42" t="s">
        <v>390</v>
      </c>
      <c r="E152" s="1">
        <v>14.028694067338158</v>
      </c>
      <c r="F152" s="56">
        <v>6.1680893621207163E-2</v>
      </c>
    </row>
    <row r="153" spans="2:6" x14ac:dyDescent="0.25">
      <c r="B153" s="61"/>
      <c r="C153" s="55"/>
      <c r="D153" s="42" t="s">
        <v>388</v>
      </c>
      <c r="E153" s="1">
        <v>45.378832418750505</v>
      </c>
      <c r="F153" s="56">
        <v>0.19952013506319394</v>
      </c>
    </row>
    <row r="154" spans="2:6" x14ac:dyDescent="0.25">
      <c r="B154" s="61"/>
      <c r="C154" s="55"/>
      <c r="D154" s="42" t="s">
        <v>387</v>
      </c>
      <c r="E154" s="1">
        <v>161.42178543200578</v>
      </c>
      <c r="F154" s="56">
        <v>0.70973391590013313</v>
      </c>
    </row>
    <row r="155" spans="2:6" x14ac:dyDescent="0.25">
      <c r="B155" s="61"/>
      <c r="C155" s="55" t="s">
        <v>559</v>
      </c>
      <c r="D155" s="55"/>
      <c r="E155" s="63">
        <v>227.43986417399771</v>
      </c>
      <c r="F155" s="64">
        <v>4.5559281031578518E-2</v>
      </c>
    </row>
    <row r="156" spans="2:6" x14ac:dyDescent="0.25">
      <c r="B156" s="61"/>
      <c r="C156" s="55" t="s">
        <v>458</v>
      </c>
      <c r="D156" s="42" t="s">
        <v>932</v>
      </c>
      <c r="E156" s="1">
        <v>6.6105522559032766</v>
      </c>
      <c r="F156" s="56">
        <v>0.14213084892970845</v>
      </c>
    </row>
    <row r="157" spans="2:6" x14ac:dyDescent="0.25">
      <c r="B157" s="61"/>
      <c r="C157" s="55"/>
      <c r="D157" s="42" t="s">
        <v>390</v>
      </c>
      <c r="E157" s="1">
        <v>6.8470134321801659</v>
      </c>
      <c r="F157" s="56">
        <v>0.14721490642174917</v>
      </c>
    </row>
    <row r="158" spans="2:6" x14ac:dyDescent="0.25">
      <c r="B158" s="61"/>
      <c r="C158" s="55"/>
      <c r="D158" s="42" t="s">
        <v>388</v>
      </c>
      <c r="E158" s="1">
        <v>26.442209023613106</v>
      </c>
      <c r="F158" s="56">
        <v>0.56852339571883381</v>
      </c>
    </row>
    <row r="159" spans="2:6" x14ac:dyDescent="0.25">
      <c r="B159" s="61"/>
      <c r="C159" s="55"/>
      <c r="D159" s="42" t="s">
        <v>387</v>
      </c>
      <c r="E159" s="1">
        <v>6.6105522559032766</v>
      </c>
      <c r="F159" s="56">
        <v>0.14213084892970845</v>
      </c>
    </row>
    <row r="160" spans="2:6" x14ac:dyDescent="0.25">
      <c r="B160" s="61"/>
      <c r="C160" s="55" t="s">
        <v>563</v>
      </c>
      <c r="D160" s="55"/>
      <c r="E160" s="63">
        <v>46.510326967599831</v>
      </c>
      <c r="F160" s="64">
        <v>9.3166475669648249E-3</v>
      </c>
    </row>
    <row r="161" spans="2:6" x14ac:dyDescent="0.25">
      <c r="B161" s="61"/>
      <c r="C161" s="55" t="s">
        <v>250</v>
      </c>
      <c r="D161" s="42" t="s">
        <v>389</v>
      </c>
      <c r="E161" s="1">
        <v>198.8975635689624</v>
      </c>
      <c r="F161" s="56">
        <v>0.1300293392278358</v>
      </c>
    </row>
    <row r="162" spans="2:6" x14ac:dyDescent="0.25">
      <c r="B162" s="61"/>
      <c r="C162" s="55"/>
      <c r="D162" s="42" t="s">
        <v>931</v>
      </c>
      <c r="E162" s="1">
        <v>4.4747931416872815</v>
      </c>
      <c r="F162" s="56">
        <v>2.9253972997668534E-3</v>
      </c>
    </row>
    <row r="163" spans="2:6" x14ac:dyDescent="0.25">
      <c r="B163" s="61"/>
      <c r="C163" s="55"/>
      <c r="D163" s="42" t="s">
        <v>932</v>
      </c>
      <c r="E163" s="1">
        <v>235.90074110741389</v>
      </c>
      <c r="F163" s="56">
        <v>0.15422017715625963</v>
      </c>
    </row>
    <row r="164" spans="2:6" x14ac:dyDescent="0.25">
      <c r="B164" s="61"/>
      <c r="C164" s="55"/>
      <c r="D164" s="42" t="s">
        <v>390</v>
      </c>
      <c r="E164" s="1">
        <v>38.41056666627864</v>
      </c>
      <c r="F164" s="56">
        <v>2.5110918974385717E-2</v>
      </c>
    </row>
    <row r="165" spans="2:6" x14ac:dyDescent="0.25">
      <c r="B165" s="61"/>
      <c r="C165" s="55"/>
      <c r="D165" s="42" t="s">
        <v>388</v>
      </c>
      <c r="E165" s="1">
        <v>355.79282317261578</v>
      </c>
      <c r="F165" s="56">
        <v>0.23259966019191997</v>
      </c>
    </row>
    <row r="166" spans="2:6" x14ac:dyDescent="0.25">
      <c r="B166" s="61"/>
      <c r="C166" s="55"/>
      <c r="D166" s="42" t="s">
        <v>387</v>
      </c>
      <c r="E166" s="1">
        <v>689.31253913141984</v>
      </c>
      <c r="F166" s="56">
        <v>0.45063827015479319</v>
      </c>
    </row>
    <row r="167" spans="2:6" x14ac:dyDescent="0.25">
      <c r="B167" s="61"/>
      <c r="C167" s="55"/>
      <c r="D167" s="42" t="s">
        <v>391</v>
      </c>
      <c r="E167" s="1">
        <v>6.8470134321801659</v>
      </c>
      <c r="F167" s="56">
        <v>4.4762369950389616E-3</v>
      </c>
    </row>
    <row r="168" spans="2:6" x14ac:dyDescent="0.25">
      <c r="B168" s="61"/>
      <c r="C168" s="55" t="s">
        <v>565</v>
      </c>
      <c r="D168" s="55"/>
      <c r="E168" s="63">
        <v>1529.6360402205578</v>
      </c>
      <c r="F168" s="64">
        <v>0.30640678794604476</v>
      </c>
    </row>
    <row r="169" spans="2:6" x14ac:dyDescent="0.25">
      <c r="B169" s="61"/>
      <c r="C169" s="55" t="s">
        <v>417</v>
      </c>
      <c r="D169" s="42" t="s">
        <v>389</v>
      </c>
      <c r="E169" s="1">
        <v>10.370189940033452</v>
      </c>
      <c r="F169" s="56">
        <v>1.483977277597796E-2</v>
      </c>
    </row>
    <row r="170" spans="2:6" x14ac:dyDescent="0.25">
      <c r="B170" s="61"/>
      <c r="C170" s="55"/>
      <c r="D170" s="42" t="s">
        <v>932</v>
      </c>
      <c r="E170" s="1">
        <v>6.8470134321801659</v>
      </c>
      <c r="F170" s="56">
        <v>9.7980966708595182E-3</v>
      </c>
    </row>
    <row r="171" spans="2:6" x14ac:dyDescent="0.25">
      <c r="B171" s="61"/>
      <c r="C171" s="55"/>
      <c r="D171" s="42" t="s">
        <v>390</v>
      </c>
      <c r="E171" s="1">
        <v>6.3022710886806053</v>
      </c>
      <c r="F171" s="56">
        <v>9.0185687503746663E-3</v>
      </c>
    </row>
    <row r="172" spans="2:6" x14ac:dyDescent="0.25">
      <c r="B172" s="61"/>
      <c r="C172" s="55"/>
      <c r="D172" s="42" t="s">
        <v>388</v>
      </c>
      <c r="E172" s="1">
        <v>131.34371787537268</v>
      </c>
      <c r="F172" s="56">
        <v>0.18795325255309622</v>
      </c>
    </row>
    <row r="173" spans="2:6" x14ac:dyDescent="0.25">
      <c r="B173" s="61"/>
      <c r="C173" s="55"/>
      <c r="D173" s="42" t="s">
        <v>387</v>
      </c>
      <c r="E173" s="1">
        <v>543.9473687540152</v>
      </c>
      <c r="F173" s="56">
        <v>0.77839030924969155</v>
      </c>
    </row>
    <row r="174" spans="2:6" x14ac:dyDescent="0.25">
      <c r="B174" s="61"/>
      <c r="C174" s="55" t="s">
        <v>566</v>
      </c>
      <c r="D174" s="55"/>
      <c r="E174" s="63">
        <v>698.81056109028214</v>
      </c>
      <c r="F174" s="64">
        <v>0.1399812071475334</v>
      </c>
    </row>
    <row r="175" spans="2:6" x14ac:dyDescent="0.25">
      <c r="B175" s="61"/>
      <c r="C175" s="55" t="s">
        <v>459</v>
      </c>
      <c r="D175" s="42" t="s">
        <v>389</v>
      </c>
      <c r="E175" s="1">
        <v>6.8470134321801659</v>
      </c>
      <c r="F175" s="56">
        <v>7.8654414736611347E-2</v>
      </c>
    </row>
    <row r="176" spans="2:6" x14ac:dyDescent="0.25">
      <c r="B176" s="61"/>
      <c r="C176" s="55"/>
      <c r="D176" s="42" t="s">
        <v>388</v>
      </c>
      <c r="E176" s="1">
        <v>12.242611843687802</v>
      </c>
      <c r="F176" s="56">
        <v>0.14063583764668636</v>
      </c>
    </row>
    <row r="177" spans="2:6" x14ac:dyDescent="0.25">
      <c r="B177" s="61"/>
      <c r="C177" s="55"/>
      <c r="D177" s="42" t="s">
        <v>387</v>
      </c>
      <c r="E177" s="1">
        <v>67.962238946994006</v>
      </c>
      <c r="F177" s="56">
        <v>0.7807097476167022</v>
      </c>
    </row>
    <row r="178" spans="2:6" x14ac:dyDescent="0.25">
      <c r="B178" s="61"/>
      <c r="C178" s="55" t="s">
        <v>569</v>
      </c>
      <c r="D178" s="55"/>
      <c r="E178" s="63">
        <v>87.05186422286198</v>
      </c>
      <c r="F178" s="64">
        <v>1.7437665823692501E-2</v>
      </c>
    </row>
    <row r="179" spans="2:6" x14ac:dyDescent="0.25">
      <c r="B179" s="61"/>
      <c r="C179" s="55" t="s">
        <v>460</v>
      </c>
      <c r="D179" s="42" t="s">
        <v>387</v>
      </c>
      <c r="E179" s="1">
        <v>45.295334338755737</v>
      </c>
      <c r="F179" s="56">
        <v>1</v>
      </c>
    </row>
    <row r="180" spans="2:6" x14ac:dyDescent="0.25">
      <c r="B180" s="61"/>
      <c r="C180" s="55" t="s">
        <v>570</v>
      </c>
      <c r="D180" s="55"/>
      <c r="E180" s="63">
        <v>45.295334338755737</v>
      </c>
      <c r="F180" s="64">
        <v>9.0732681100264539E-3</v>
      </c>
    </row>
    <row r="181" spans="2:6" x14ac:dyDescent="0.25">
      <c r="B181" s="61"/>
      <c r="C181" s="55" t="s">
        <v>418</v>
      </c>
      <c r="D181" s="42" t="s">
        <v>389</v>
      </c>
      <c r="E181" s="1">
        <v>29.962227075602168</v>
      </c>
      <c r="F181" s="56">
        <v>0.16585866836614574</v>
      </c>
    </row>
    <row r="182" spans="2:6" x14ac:dyDescent="0.25">
      <c r="B182" s="61"/>
      <c r="C182" s="55"/>
      <c r="D182" s="42" t="s">
        <v>932</v>
      </c>
      <c r="E182" s="1">
        <v>28.675140402161414</v>
      </c>
      <c r="F182" s="56">
        <v>0.1587338815073436</v>
      </c>
    </row>
    <row r="183" spans="2:6" x14ac:dyDescent="0.25">
      <c r="B183" s="61"/>
      <c r="C183" s="55"/>
      <c r="D183" s="42" t="s">
        <v>390</v>
      </c>
      <c r="E183" s="1">
        <v>2.2273440202536965</v>
      </c>
      <c r="F183" s="56">
        <v>1.2329668027027028E-2</v>
      </c>
    </row>
    <row r="184" spans="2:6" x14ac:dyDescent="0.25">
      <c r="B184" s="61"/>
      <c r="C184" s="55"/>
      <c r="D184" s="42" t="s">
        <v>388</v>
      </c>
      <c r="E184" s="1">
        <v>9.1258408401600661</v>
      </c>
      <c r="F184" s="56">
        <v>5.0516932725032333E-2</v>
      </c>
    </row>
    <row r="185" spans="2:6" x14ac:dyDescent="0.25">
      <c r="B185" s="61"/>
      <c r="C185" s="55"/>
      <c r="D185" s="42" t="s">
        <v>387</v>
      </c>
      <c r="E185" s="1">
        <v>95.677481803528181</v>
      </c>
      <c r="F185" s="56">
        <v>0.52963151519137852</v>
      </c>
    </row>
    <row r="186" spans="2:6" x14ac:dyDescent="0.25">
      <c r="B186" s="61"/>
      <c r="C186" s="55"/>
      <c r="D186" s="42" t="s">
        <v>391</v>
      </c>
      <c r="E186" s="1">
        <v>14.981113537801084</v>
      </c>
      <c r="F186" s="56">
        <v>8.292933418307287E-2</v>
      </c>
    </row>
    <row r="187" spans="2:6" x14ac:dyDescent="0.25">
      <c r="B187" s="61"/>
      <c r="C187" s="55" t="s">
        <v>581</v>
      </c>
      <c r="D187" s="55"/>
      <c r="E187" s="63">
        <v>180.6491476795066</v>
      </c>
      <c r="F187" s="64">
        <v>3.6186467649969266E-2</v>
      </c>
    </row>
    <row r="188" spans="2:6" x14ac:dyDescent="0.25">
      <c r="B188" s="61"/>
      <c r="C188" s="55" t="s">
        <v>205</v>
      </c>
      <c r="D188" s="42" t="s">
        <v>389</v>
      </c>
      <c r="E188" s="1">
        <v>14.981113537801084</v>
      </c>
      <c r="F188" s="56">
        <v>0.24912473083482534</v>
      </c>
    </row>
    <row r="189" spans="2:6" x14ac:dyDescent="0.25">
      <c r="B189" s="61"/>
      <c r="C189" s="55"/>
      <c r="D189" s="42" t="s">
        <v>932</v>
      </c>
      <c r="E189" s="1">
        <v>17.259940945780983</v>
      </c>
      <c r="F189" s="56">
        <v>0.28701992889200151</v>
      </c>
    </row>
    <row r="190" spans="2:6" x14ac:dyDescent="0.25">
      <c r="B190" s="61"/>
      <c r="C190" s="55"/>
      <c r="D190" s="42" t="s">
        <v>388</v>
      </c>
      <c r="E190" s="1">
        <v>6.3022710886806053</v>
      </c>
      <c r="F190" s="56">
        <v>0.10480206191976491</v>
      </c>
    </row>
    <row r="191" spans="2:6" x14ac:dyDescent="0.25">
      <c r="B191" s="61"/>
      <c r="C191" s="55"/>
      <c r="D191" s="42" t="s">
        <v>387</v>
      </c>
      <c r="E191" s="1">
        <v>21.591665793704362</v>
      </c>
      <c r="F191" s="56">
        <v>0.35905327835340817</v>
      </c>
    </row>
    <row r="192" spans="2:6" x14ac:dyDescent="0.25">
      <c r="B192" s="61"/>
      <c r="C192" s="55" t="s">
        <v>589</v>
      </c>
      <c r="D192" s="55"/>
      <c r="E192" s="63">
        <v>60.134991365967039</v>
      </c>
      <c r="F192" s="64">
        <v>1.2045852126334763E-2</v>
      </c>
    </row>
    <row r="193" spans="2:6" x14ac:dyDescent="0.25">
      <c r="B193" s="61"/>
      <c r="C193" s="55" t="s">
        <v>461</v>
      </c>
      <c r="D193" s="42" t="s">
        <v>932</v>
      </c>
      <c r="E193" s="1">
        <v>5.8668414498263086</v>
      </c>
      <c r="F193" s="56">
        <v>0.23080584613619165</v>
      </c>
    </row>
    <row r="194" spans="2:6" x14ac:dyDescent="0.25">
      <c r="B194" s="61"/>
      <c r="C194" s="55"/>
      <c r="D194" s="42" t="s">
        <v>388</v>
      </c>
      <c r="E194" s="1">
        <v>11.071018934874193</v>
      </c>
      <c r="F194" s="56">
        <v>0.43554200581457458</v>
      </c>
    </row>
    <row r="195" spans="2:6" x14ac:dyDescent="0.25">
      <c r="B195" s="61"/>
      <c r="C195" s="55"/>
      <c r="D195" s="42" t="s">
        <v>387</v>
      </c>
      <c r="E195" s="1">
        <v>8.4810860936502284</v>
      </c>
      <c r="F195" s="56">
        <v>0.33365214804923388</v>
      </c>
    </row>
    <row r="196" spans="2:6" x14ac:dyDescent="0.25">
      <c r="B196" s="61"/>
      <c r="C196" s="55" t="s">
        <v>595</v>
      </c>
      <c r="D196" s="55"/>
      <c r="E196" s="63">
        <v>25.418946478350726</v>
      </c>
      <c r="F196" s="64">
        <v>5.0917587835344448E-3</v>
      </c>
    </row>
    <row r="197" spans="2:6" x14ac:dyDescent="0.25">
      <c r="B197" s="61"/>
      <c r="C197" s="55" t="s">
        <v>283</v>
      </c>
      <c r="D197" s="42" t="s">
        <v>389</v>
      </c>
      <c r="E197" s="1">
        <v>14.981113537801084</v>
      </c>
      <c r="F197" s="56">
        <v>7.1637227426313593E-2</v>
      </c>
    </row>
    <row r="198" spans="2:6" x14ac:dyDescent="0.25">
      <c r="B198" s="61"/>
      <c r="C198" s="55"/>
      <c r="D198" s="42" t="s">
        <v>932</v>
      </c>
      <c r="E198" s="1">
        <v>6.8470134321801659</v>
      </c>
      <c r="F198" s="56">
        <v>3.2741295044220721E-2</v>
      </c>
    </row>
    <row r="199" spans="2:6" x14ac:dyDescent="0.25">
      <c r="B199" s="61"/>
      <c r="C199" s="55"/>
      <c r="D199" s="42" t="s">
        <v>388</v>
      </c>
      <c r="E199" s="1">
        <v>55.318760900017665</v>
      </c>
      <c r="F199" s="56">
        <v>0.26452524009894784</v>
      </c>
    </row>
    <row r="200" spans="2:6" x14ac:dyDescent="0.25">
      <c r="B200" s="61"/>
      <c r="C200" s="55"/>
      <c r="D200" s="42" t="s">
        <v>387</v>
      </c>
      <c r="E200" s="1">
        <v>131.97780994456588</v>
      </c>
      <c r="F200" s="56">
        <v>0.63109623743051779</v>
      </c>
    </row>
    <row r="201" spans="2:6" x14ac:dyDescent="0.25">
      <c r="B201" s="61"/>
      <c r="C201" s="55" t="s">
        <v>601</v>
      </c>
      <c r="D201" s="55"/>
      <c r="E201" s="63">
        <v>209.1246978145648</v>
      </c>
      <c r="F201" s="64">
        <v>4.1890505488030187E-2</v>
      </c>
    </row>
    <row r="202" spans="2:6" x14ac:dyDescent="0.25">
      <c r="B202" s="61"/>
      <c r="C202" s="55" t="s">
        <v>252</v>
      </c>
      <c r="D202" s="42" t="s">
        <v>388</v>
      </c>
      <c r="E202" s="1">
        <v>13.694026864360332</v>
      </c>
      <c r="F202" s="56">
        <v>4.4035206432120576E-2</v>
      </c>
    </row>
    <row r="203" spans="2:6" x14ac:dyDescent="0.25">
      <c r="B203" s="61"/>
      <c r="C203" s="55"/>
      <c r="D203" s="42" t="s">
        <v>387</v>
      </c>
      <c r="E203" s="1">
        <v>297.28502771255893</v>
      </c>
      <c r="F203" s="56">
        <v>0.95596479356787933</v>
      </c>
    </row>
    <row r="204" spans="2:6" x14ac:dyDescent="0.25">
      <c r="B204" s="61"/>
      <c r="C204" s="55" t="s">
        <v>604</v>
      </c>
      <c r="D204" s="55"/>
      <c r="E204" s="63">
        <v>310.97905457691928</v>
      </c>
      <c r="F204" s="64">
        <v>6.2293310778472707E-2</v>
      </c>
    </row>
    <row r="205" spans="2:6" x14ac:dyDescent="0.25">
      <c r="B205" s="61"/>
      <c r="C205" s="55" t="s">
        <v>419</v>
      </c>
      <c r="D205" s="42" t="s">
        <v>389</v>
      </c>
      <c r="E205" s="1">
        <v>14.981113537801084</v>
      </c>
      <c r="F205" s="56">
        <v>0.5</v>
      </c>
    </row>
    <row r="206" spans="2:6" x14ac:dyDescent="0.25">
      <c r="B206" s="61"/>
      <c r="C206" s="55"/>
      <c r="D206" s="42" t="s">
        <v>387</v>
      </c>
      <c r="E206" s="1">
        <v>14.981113537801084</v>
      </c>
      <c r="F206" s="56">
        <v>0.5</v>
      </c>
    </row>
    <row r="207" spans="2:6" x14ac:dyDescent="0.25">
      <c r="B207" s="61"/>
      <c r="C207" s="55" t="s">
        <v>607</v>
      </c>
      <c r="D207" s="55"/>
      <c r="E207" s="63">
        <v>29.962227075602168</v>
      </c>
      <c r="F207" s="64">
        <v>6.001839337298513E-3</v>
      </c>
    </row>
    <row r="208" spans="2:6" x14ac:dyDescent="0.25">
      <c r="B208" s="61"/>
      <c r="C208" s="55" t="s">
        <v>462</v>
      </c>
      <c r="D208" s="42" t="s">
        <v>387</v>
      </c>
      <c r="E208" s="1">
        <v>23.550705448769264</v>
      </c>
      <c r="F208" s="56">
        <v>1</v>
      </c>
    </row>
    <row r="209" spans="2:6" x14ac:dyDescent="0.25">
      <c r="B209" s="61"/>
      <c r="C209" s="55" t="s">
        <v>611</v>
      </c>
      <c r="D209" s="55"/>
      <c r="E209" s="63">
        <v>23.550705448769264</v>
      </c>
      <c r="F209" s="64">
        <v>4.7175248364181568E-3</v>
      </c>
    </row>
    <row r="210" spans="2:6" x14ac:dyDescent="0.25">
      <c r="B210" s="61"/>
      <c r="C210" s="55" t="s">
        <v>463</v>
      </c>
      <c r="D210" s="42" t="s">
        <v>388</v>
      </c>
      <c r="E210" s="1">
        <v>6.8470134321801659</v>
      </c>
      <c r="F210" s="56">
        <v>1</v>
      </c>
    </row>
    <row r="211" spans="2:6" x14ac:dyDescent="0.25">
      <c r="B211" s="61"/>
      <c r="C211" s="55" t="s">
        <v>613</v>
      </c>
      <c r="D211" s="55"/>
      <c r="E211" s="63">
        <v>6.8470134321801659</v>
      </c>
      <c r="F211" s="64">
        <v>1.3715493997351438E-3</v>
      </c>
    </row>
    <row r="212" spans="2:6" x14ac:dyDescent="0.25">
      <c r="B212" s="61"/>
      <c r="C212" s="55" t="s">
        <v>465</v>
      </c>
      <c r="D212" s="42" t="s">
        <v>932</v>
      </c>
      <c r="E212" s="1">
        <v>6.8470134321801659</v>
      </c>
      <c r="F212" s="56">
        <v>2.8261592186806583E-2</v>
      </c>
    </row>
    <row r="213" spans="2:6" x14ac:dyDescent="0.25">
      <c r="B213" s="61"/>
      <c r="C213" s="55"/>
      <c r="D213" s="42" t="s">
        <v>388</v>
      </c>
      <c r="E213" s="1">
        <v>43.419792763685614</v>
      </c>
      <c r="F213" s="56">
        <v>0.17921864592168793</v>
      </c>
    </row>
    <row r="214" spans="2:6" x14ac:dyDescent="0.25">
      <c r="B214" s="61"/>
      <c r="C214" s="55"/>
      <c r="D214" s="42" t="s">
        <v>387</v>
      </c>
      <c r="E214" s="1">
        <v>185.15892236476259</v>
      </c>
      <c r="F214" s="56">
        <v>0.76425816970469873</v>
      </c>
    </row>
    <row r="215" spans="2:6" x14ac:dyDescent="0.25">
      <c r="B215" s="61"/>
      <c r="C215" s="55"/>
      <c r="D215" s="42" t="s">
        <v>391</v>
      </c>
      <c r="E215" s="1">
        <v>6.8470134321801659</v>
      </c>
      <c r="F215" s="56">
        <v>2.8261592186806583E-2</v>
      </c>
    </row>
    <row r="216" spans="2:6" x14ac:dyDescent="0.25">
      <c r="B216" s="61"/>
      <c r="C216" s="55" t="s">
        <v>621</v>
      </c>
      <c r="D216" s="55"/>
      <c r="E216" s="63">
        <v>242.27274199280856</v>
      </c>
      <c r="F216" s="64">
        <v>4.8530507080752044E-2</v>
      </c>
    </row>
    <row r="217" spans="2:6" x14ac:dyDescent="0.25">
      <c r="B217" s="61"/>
      <c r="C217" s="55" t="s">
        <v>466</v>
      </c>
      <c r="D217" s="42" t="s">
        <v>388</v>
      </c>
      <c r="E217" s="1">
        <v>14.981113537801084</v>
      </c>
      <c r="F217" s="56">
        <v>0.44973021649324751</v>
      </c>
    </row>
    <row r="218" spans="2:6" x14ac:dyDescent="0.25">
      <c r="B218" s="61"/>
      <c r="C218" s="55"/>
      <c r="D218" s="42" t="s">
        <v>387</v>
      </c>
      <c r="E218" s="1">
        <v>18.330220654096642</v>
      </c>
      <c r="F218" s="56">
        <v>0.55026978350675237</v>
      </c>
    </row>
    <row r="219" spans="2:6" x14ac:dyDescent="0.25">
      <c r="B219" s="61"/>
      <c r="C219" s="55" t="s">
        <v>626</v>
      </c>
      <c r="D219" s="55"/>
      <c r="E219" s="63">
        <v>33.311334191897728</v>
      </c>
      <c r="F219" s="64">
        <v>6.6727107910355713E-3</v>
      </c>
    </row>
    <row r="220" spans="2:6" x14ac:dyDescent="0.25">
      <c r="B220" s="61"/>
      <c r="C220" s="55" t="s">
        <v>945</v>
      </c>
      <c r="D220" s="42" t="s">
        <v>387</v>
      </c>
      <c r="E220" s="1">
        <v>21.591665793704362</v>
      </c>
      <c r="F220" s="56">
        <v>1</v>
      </c>
    </row>
    <row r="221" spans="2:6" x14ac:dyDescent="0.25">
      <c r="B221" s="61"/>
      <c r="C221" s="55" t="s">
        <v>946</v>
      </c>
      <c r="D221" s="55"/>
      <c r="E221" s="63">
        <v>21.591665793704362</v>
      </c>
      <c r="F221" s="64">
        <v>4.3251026965208696E-3</v>
      </c>
    </row>
    <row r="222" spans="2:6" x14ac:dyDescent="0.25">
      <c r="B222" s="61"/>
      <c r="C222" s="55" t="s">
        <v>467</v>
      </c>
      <c r="D222" s="42" t="s">
        <v>388</v>
      </c>
      <c r="E222" s="1">
        <v>6.8470134321801659</v>
      </c>
      <c r="F222" s="56">
        <v>0.33262711411992457</v>
      </c>
    </row>
    <row r="223" spans="2:6" x14ac:dyDescent="0.25">
      <c r="B223" s="61"/>
      <c r="C223" s="55"/>
      <c r="D223" s="42" t="s">
        <v>387</v>
      </c>
      <c r="E223" s="1">
        <v>13.73763869486069</v>
      </c>
      <c r="F223" s="56">
        <v>0.66737288588007548</v>
      </c>
    </row>
    <row r="224" spans="2:6" x14ac:dyDescent="0.25">
      <c r="B224" s="57"/>
      <c r="C224" s="55" t="s">
        <v>629</v>
      </c>
      <c r="D224" s="55"/>
      <c r="E224" s="63">
        <v>20.584652127040854</v>
      </c>
      <c r="F224" s="64">
        <v>4.1233842387263979E-3</v>
      </c>
    </row>
    <row r="225" spans="2:6" x14ac:dyDescent="0.25">
      <c r="B225" s="58" t="s">
        <v>947</v>
      </c>
      <c r="C225" s="58"/>
      <c r="D225" s="58"/>
      <c r="E225" s="59">
        <v>4992.1741305871847</v>
      </c>
      <c r="F225" s="60">
        <v>8.5611575385301855E-2</v>
      </c>
    </row>
    <row r="226" spans="2:6" x14ac:dyDescent="0.25">
      <c r="B226" s="61" t="s">
        <v>667</v>
      </c>
      <c r="C226" s="55" t="s">
        <v>208</v>
      </c>
      <c r="D226" s="42" t="s">
        <v>389</v>
      </c>
      <c r="E226" s="1">
        <v>57.03470669884986</v>
      </c>
      <c r="F226" s="56">
        <v>7.4451653024152881E-2</v>
      </c>
    </row>
    <row r="227" spans="2:6" x14ac:dyDescent="0.25">
      <c r="B227" s="61"/>
      <c r="C227" s="55"/>
      <c r="D227" s="42" t="s">
        <v>931</v>
      </c>
      <c r="E227" s="1">
        <v>5.8198946515397081</v>
      </c>
      <c r="F227" s="56">
        <v>7.5971422018778481E-3</v>
      </c>
    </row>
    <row r="228" spans="2:6" x14ac:dyDescent="0.25">
      <c r="B228" s="61"/>
      <c r="C228" s="55"/>
      <c r="D228" s="42" t="s">
        <v>390</v>
      </c>
      <c r="E228" s="1">
        <v>11.362851401796073</v>
      </c>
      <c r="F228" s="56">
        <v>1.4832776723099905E-2</v>
      </c>
    </row>
    <row r="229" spans="2:6" x14ac:dyDescent="0.25">
      <c r="B229" s="61"/>
      <c r="C229" s="55"/>
      <c r="D229" s="42" t="s">
        <v>388</v>
      </c>
      <c r="E229" s="1">
        <v>138.58355540942588</v>
      </c>
      <c r="F229" s="56">
        <v>0.18090344247188186</v>
      </c>
    </row>
    <row r="230" spans="2:6" x14ac:dyDescent="0.25">
      <c r="B230" s="61"/>
      <c r="C230" s="55"/>
      <c r="D230" s="42" t="s">
        <v>387</v>
      </c>
      <c r="E230" s="1">
        <v>553.26266379402944</v>
      </c>
      <c r="F230" s="56">
        <v>0.72221498557898745</v>
      </c>
    </row>
    <row r="231" spans="2:6" x14ac:dyDescent="0.25">
      <c r="B231" s="61"/>
      <c r="C231" s="55" t="s">
        <v>515</v>
      </c>
      <c r="D231" s="55"/>
      <c r="E231" s="63">
        <v>766.06367195564098</v>
      </c>
      <c r="F231" s="64">
        <v>3.1939666967408568E-2</v>
      </c>
    </row>
    <row r="232" spans="2:6" x14ac:dyDescent="0.25">
      <c r="B232" s="61"/>
      <c r="C232" s="55" t="s">
        <v>654</v>
      </c>
      <c r="D232" s="42" t="s">
        <v>387</v>
      </c>
      <c r="E232" s="1">
        <v>2.8784688995215308</v>
      </c>
      <c r="F232" s="56">
        <v>1</v>
      </c>
    </row>
    <row r="233" spans="2:6" x14ac:dyDescent="0.25">
      <c r="B233" s="61"/>
      <c r="C233" s="55" t="s">
        <v>948</v>
      </c>
      <c r="D233" s="55"/>
      <c r="E233" s="63">
        <v>2.8784688995215308</v>
      </c>
      <c r="F233" s="64">
        <v>1.2001265872856109E-4</v>
      </c>
    </row>
    <row r="234" spans="2:6" x14ac:dyDescent="0.25">
      <c r="B234" s="61"/>
      <c r="C234" s="55" t="s">
        <v>421</v>
      </c>
      <c r="D234" s="42" t="s">
        <v>387</v>
      </c>
      <c r="E234" s="1">
        <v>23.410845931446982</v>
      </c>
      <c r="F234" s="56">
        <v>1</v>
      </c>
    </row>
    <row r="235" spans="2:6" x14ac:dyDescent="0.25">
      <c r="B235" s="61"/>
      <c r="C235" s="55" t="s">
        <v>520</v>
      </c>
      <c r="D235" s="55"/>
      <c r="E235" s="63">
        <v>23.410845931446982</v>
      </c>
      <c r="F235" s="64">
        <v>9.7607372578688994E-4</v>
      </c>
    </row>
    <row r="236" spans="2:6" x14ac:dyDescent="0.25">
      <c r="B236" s="61"/>
      <c r="C236" s="55" t="s">
        <v>469</v>
      </c>
      <c r="D236" s="42" t="s">
        <v>949</v>
      </c>
      <c r="E236" s="1">
        <v>8.0031734076473118</v>
      </c>
      <c r="F236" s="56">
        <v>1.7264176094912546E-2</v>
      </c>
    </row>
    <row r="237" spans="2:6" x14ac:dyDescent="0.25">
      <c r="B237" s="61"/>
      <c r="C237" s="55"/>
      <c r="D237" s="42" t="s">
        <v>390</v>
      </c>
      <c r="E237" s="1">
        <v>2.2225189141076989</v>
      </c>
      <c r="F237" s="56">
        <v>4.7943429378607847E-3</v>
      </c>
    </row>
    <row r="238" spans="2:6" x14ac:dyDescent="0.25">
      <c r="B238" s="61"/>
      <c r="C238" s="55"/>
      <c r="D238" s="42" t="s">
        <v>388</v>
      </c>
      <c r="E238" s="1">
        <v>237.18168493213105</v>
      </c>
      <c r="F238" s="56">
        <v>0.51164034147300907</v>
      </c>
    </row>
    <row r="239" spans="2:6" x14ac:dyDescent="0.25">
      <c r="B239" s="61"/>
      <c r="C239" s="55"/>
      <c r="D239" s="42" t="s">
        <v>387</v>
      </c>
      <c r="E239" s="1">
        <v>216.16374039740509</v>
      </c>
      <c r="F239" s="56">
        <v>0.46630113949421764</v>
      </c>
    </row>
    <row r="240" spans="2:6" x14ac:dyDescent="0.25">
      <c r="B240" s="61"/>
      <c r="C240" s="55" t="s">
        <v>523</v>
      </c>
      <c r="D240" s="55"/>
      <c r="E240" s="63">
        <v>463.57111765129116</v>
      </c>
      <c r="F240" s="64">
        <v>1.9327776078577677E-2</v>
      </c>
    </row>
    <row r="241" spans="2:6" x14ac:dyDescent="0.25">
      <c r="B241" s="61"/>
      <c r="C241" s="55" t="s">
        <v>422</v>
      </c>
      <c r="D241" s="42" t="s">
        <v>932</v>
      </c>
      <c r="E241" s="1">
        <v>17.233296949503075</v>
      </c>
      <c r="F241" s="56">
        <v>0.70605856534963307</v>
      </c>
    </row>
    <row r="242" spans="2:6" x14ac:dyDescent="0.25">
      <c r="B242" s="61"/>
      <c r="C242" s="55"/>
      <c r="D242" s="42" t="s">
        <v>390</v>
      </c>
      <c r="E242" s="1">
        <v>2.6996542451018057</v>
      </c>
      <c r="F242" s="56">
        <v>0.11060646194526293</v>
      </c>
    </row>
    <row r="243" spans="2:6" x14ac:dyDescent="0.25">
      <c r="B243" s="61"/>
      <c r="C243" s="55"/>
      <c r="D243" s="42" t="s">
        <v>387</v>
      </c>
      <c r="E243" s="1">
        <v>4.4747931416872815</v>
      </c>
      <c r="F243" s="56">
        <v>0.18333497270510404</v>
      </c>
    </row>
    <row r="244" spans="2:6" x14ac:dyDescent="0.25">
      <c r="B244" s="61"/>
      <c r="C244" s="55" t="s">
        <v>524</v>
      </c>
      <c r="D244" s="55"/>
      <c r="E244" s="63">
        <v>24.407744336292161</v>
      </c>
      <c r="F244" s="64">
        <v>1.0176376377915041E-3</v>
      </c>
    </row>
    <row r="245" spans="2:6" x14ac:dyDescent="0.25">
      <c r="B245" s="61"/>
      <c r="C245" s="55" t="s">
        <v>423</v>
      </c>
      <c r="D245" s="42" t="s">
        <v>389</v>
      </c>
      <c r="E245" s="1">
        <v>44.763661099127347</v>
      </c>
      <c r="F245" s="56">
        <v>2.827250528782797E-2</v>
      </c>
    </row>
    <row r="246" spans="2:6" x14ac:dyDescent="0.25">
      <c r="B246" s="61"/>
      <c r="C246" s="55"/>
      <c r="D246" s="42" t="s">
        <v>932</v>
      </c>
      <c r="E246" s="1">
        <v>64.812364056446711</v>
      </c>
      <c r="F246" s="56">
        <v>4.0935166170718851E-2</v>
      </c>
    </row>
    <row r="247" spans="2:6" x14ac:dyDescent="0.25">
      <c r="B247" s="61"/>
      <c r="C247" s="55"/>
      <c r="D247" s="42" t="s">
        <v>388</v>
      </c>
      <c r="E247" s="1">
        <v>318.7597586768922</v>
      </c>
      <c r="F247" s="56">
        <v>0.20132707516443268</v>
      </c>
    </row>
    <row r="248" spans="2:6" x14ac:dyDescent="0.25">
      <c r="B248" s="61"/>
      <c r="C248" s="55"/>
      <c r="D248" s="42" t="s">
        <v>387</v>
      </c>
      <c r="E248" s="1">
        <v>1154.9572651354733</v>
      </c>
      <c r="F248" s="56">
        <v>0.7294652533770204</v>
      </c>
    </row>
    <row r="249" spans="2:6" x14ac:dyDescent="0.25">
      <c r="B249" s="61"/>
      <c r="C249" s="55" t="s">
        <v>527</v>
      </c>
      <c r="D249" s="55"/>
      <c r="E249" s="63">
        <v>1583.2930489679397</v>
      </c>
      <c r="F249" s="64">
        <v>6.6012597316815663E-2</v>
      </c>
    </row>
    <row r="250" spans="2:6" x14ac:dyDescent="0.25">
      <c r="B250" s="61"/>
      <c r="C250" s="55" t="s">
        <v>470</v>
      </c>
      <c r="D250" s="42" t="s">
        <v>387</v>
      </c>
      <c r="E250" s="1">
        <v>103.23630060517294</v>
      </c>
      <c r="F250" s="56">
        <v>1</v>
      </c>
    </row>
    <row r="251" spans="2:6" x14ac:dyDescent="0.25">
      <c r="B251" s="61"/>
      <c r="C251" s="55" t="s">
        <v>528</v>
      </c>
      <c r="D251" s="55"/>
      <c r="E251" s="63">
        <v>103.23630060517294</v>
      </c>
      <c r="F251" s="64">
        <v>4.3042545691521E-3</v>
      </c>
    </row>
    <row r="252" spans="2:6" x14ac:dyDescent="0.25">
      <c r="B252" s="61"/>
      <c r="C252" s="55" t="s">
        <v>655</v>
      </c>
      <c r="D252" s="42" t="s">
        <v>387</v>
      </c>
      <c r="E252" s="1">
        <v>19.137810209628249</v>
      </c>
      <c r="F252" s="56">
        <v>1</v>
      </c>
    </row>
    <row r="253" spans="2:6" x14ac:dyDescent="0.25">
      <c r="B253" s="61"/>
      <c r="C253" s="55" t="s">
        <v>950</v>
      </c>
      <c r="D253" s="55"/>
      <c r="E253" s="63">
        <v>19.137810209628249</v>
      </c>
      <c r="F253" s="64">
        <v>7.9791707524853438E-4</v>
      </c>
    </row>
    <row r="254" spans="2:6" x14ac:dyDescent="0.25">
      <c r="B254" s="61"/>
      <c r="C254" s="55" t="s">
        <v>472</v>
      </c>
      <c r="D254" s="42" t="s">
        <v>390</v>
      </c>
      <c r="E254" s="1">
        <v>6.7368421052631577E-2</v>
      </c>
      <c r="F254" s="56">
        <v>7.7163868082435715E-3</v>
      </c>
    </row>
    <row r="255" spans="2:6" x14ac:dyDescent="0.25">
      <c r="B255" s="61"/>
      <c r="C255" s="55"/>
      <c r="D255" s="42" t="s">
        <v>387</v>
      </c>
      <c r="E255" s="1">
        <v>8.6631971566942667</v>
      </c>
      <c r="F255" s="56">
        <v>0.99228361319175651</v>
      </c>
    </row>
    <row r="256" spans="2:6" x14ac:dyDescent="0.25">
      <c r="B256" s="61"/>
      <c r="C256" s="55" t="s">
        <v>531</v>
      </c>
      <c r="D256" s="55"/>
      <c r="E256" s="63">
        <v>8.7305655777468978</v>
      </c>
      <c r="F256" s="64">
        <v>3.6400545698570051E-4</v>
      </c>
    </row>
    <row r="257" spans="2:6" x14ac:dyDescent="0.25">
      <c r="B257" s="61"/>
      <c r="C257" s="55" t="s">
        <v>473</v>
      </c>
      <c r="D257" s="42" t="s">
        <v>932</v>
      </c>
      <c r="E257" s="1">
        <v>25.138049652612761</v>
      </c>
      <c r="F257" s="56">
        <v>0.2844289878970141</v>
      </c>
    </row>
    <row r="258" spans="2:6" x14ac:dyDescent="0.25">
      <c r="B258" s="61"/>
      <c r="C258" s="55"/>
      <c r="D258" s="42" t="s">
        <v>387</v>
      </c>
      <c r="E258" s="1">
        <v>63.242708716905945</v>
      </c>
      <c r="F258" s="56">
        <v>0.71557101210298601</v>
      </c>
    </row>
    <row r="259" spans="2:6" x14ac:dyDescent="0.25">
      <c r="B259" s="61"/>
      <c r="C259" s="55" t="s">
        <v>534</v>
      </c>
      <c r="D259" s="55"/>
      <c r="E259" s="63">
        <v>88.380758369518702</v>
      </c>
      <c r="F259" s="64">
        <v>3.6848790668315258E-3</v>
      </c>
    </row>
    <row r="260" spans="2:6" x14ac:dyDescent="0.25">
      <c r="B260" s="61"/>
      <c r="C260" s="55" t="s">
        <v>338</v>
      </c>
      <c r="D260" s="42" t="s">
        <v>389</v>
      </c>
      <c r="E260" s="1">
        <v>10.015684014469576</v>
      </c>
      <c r="F260" s="56">
        <v>3.2062623793221771E-2</v>
      </c>
    </row>
    <row r="261" spans="2:6" x14ac:dyDescent="0.25">
      <c r="B261" s="61"/>
      <c r="C261" s="55"/>
      <c r="D261" s="42" t="s">
        <v>932</v>
      </c>
      <c r="E261" s="1">
        <v>16.86269744664974</v>
      </c>
      <c r="F261" s="56">
        <v>5.3981567668245287E-2</v>
      </c>
    </row>
    <row r="262" spans="2:6" x14ac:dyDescent="0.25">
      <c r="B262" s="61"/>
      <c r="C262" s="55"/>
      <c r="D262" s="42" t="s">
        <v>390</v>
      </c>
      <c r="E262" s="1">
        <v>1.3634348735770774</v>
      </c>
      <c r="F262" s="56">
        <v>4.3646843645332254E-3</v>
      </c>
    </row>
    <row r="263" spans="2:6" x14ac:dyDescent="0.25">
      <c r="B263" s="61"/>
      <c r="C263" s="55"/>
      <c r="D263" s="42" t="s">
        <v>388</v>
      </c>
      <c r="E263" s="1">
        <v>20.562343176001242</v>
      </c>
      <c r="F263" s="56">
        <v>6.5825027287880547E-2</v>
      </c>
    </row>
    <row r="264" spans="2:6" x14ac:dyDescent="0.25">
      <c r="B264" s="61"/>
      <c r="C264" s="55"/>
      <c r="D264" s="42" t="s">
        <v>387</v>
      </c>
      <c r="E264" s="1">
        <v>263.57464264419497</v>
      </c>
      <c r="F264" s="56">
        <v>0.84376609688611925</v>
      </c>
    </row>
    <row r="265" spans="2:6" x14ac:dyDescent="0.25">
      <c r="B265" s="61"/>
      <c r="C265" s="55" t="s">
        <v>535</v>
      </c>
      <c r="D265" s="55"/>
      <c r="E265" s="63">
        <v>312.37880215489258</v>
      </c>
      <c r="F265" s="64">
        <v>1.3024080469753712E-2</v>
      </c>
    </row>
    <row r="266" spans="2:6" x14ac:dyDescent="0.25">
      <c r="B266" s="61"/>
      <c r="C266" s="55" t="s">
        <v>124</v>
      </c>
      <c r="D266" s="42" t="s">
        <v>389</v>
      </c>
      <c r="E266" s="1">
        <v>9.6164066862349955</v>
      </c>
      <c r="F266" s="56">
        <v>5.3599142511523291E-2</v>
      </c>
    </row>
    <row r="267" spans="2:6" x14ac:dyDescent="0.25">
      <c r="B267" s="61"/>
      <c r="C267" s="55"/>
      <c r="D267" s="42" t="s">
        <v>932</v>
      </c>
      <c r="E267" s="1">
        <v>25.902450071693426</v>
      </c>
      <c r="F267" s="56">
        <v>0.14437296155305152</v>
      </c>
    </row>
    <row r="268" spans="2:6" x14ac:dyDescent="0.25">
      <c r="B268" s="61"/>
      <c r="C268" s="55"/>
      <c r="D268" s="42" t="s">
        <v>390</v>
      </c>
      <c r="E268" s="1">
        <v>41.616832710771718</v>
      </c>
      <c r="F268" s="56">
        <v>0.23196050459635978</v>
      </c>
    </row>
    <row r="269" spans="2:6" x14ac:dyDescent="0.25">
      <c r="B269" s="61"/>
      <c r="C269" s="55"/>
      <c r="D269" s="42" t="s">
        <v>388</v>
      </c>
      <c r="E269" s="1">
        <v>27.5221304910756</v>
      </c>
      <c r="F269" s="56">
        <v>0.15340060404511194</v>
      </c>
    </row>
    <row r="270" spans="2:6" x14ac:dyDescent="0.25">
      <c r="B270" s="61"/>
      <c r="C270" s="55"/>
      <c r="D270" s="42" t="s">
        <v>387</v>
      </c>
      <c r="E270" s="1">
        <v>50.7867347439051</v>
      </c>
      <c r="F270" s="56">
        <v>0.28307095592472953</v>
      </c>
    </row>
    <row r="271" spans="2:6" x14ac:dyDescent="0.25">
      <c r="B271" s="61"/>
      <c r="C271" s="55"/>
      <c r="D271" s="42" t="s">
        <v>391</v>
      </c>
      <c r="E271" s="1">
        <v>23.968888042489262</v>
      </c>
      <c r="F271" s="56">
        <v>0.13359583136922398</v>
      </c>
    </row>
    <row r="272" spans="2:6" x14ac:dyDescent="0.25">
      <c r="B272" s="61"/>
      <c r="C272" s="55" t="s">
        <v>537</v>
      </c>
      <c r="D272" s="55"/>
      <c r="E272" s="63">
        <v>179.41344274617009</v>
      </c>
      <c r="F272" s="64">
        <v>7.4803254880368699E-3</v>
      </c>
    </row>
    <row r="273" spans="2:6" x14ac:dyDescent="0.25">
      <c r="B273" s="61"/>
      <c r="C273" s="55" t="s">
        <v>425</v>
      </c>
      <c r="D273" s="42" t="s">
        <v>389</v>
      </c>
      <c r="E273" s="1">
        <v>17.189289146491316</v>
      </c>
      <c r="F273" s="56">
        <v>0.2148536453487947</v>
      </c>
    </row>
    <row r="274" spans="2:6" x14ac:dyDescent="0.25">
      <c r="B274" s="61"/>
      <c r="C274" s="55"/>
      <c r="D274" s="42" t="s">
        <v>388</v>
      </c>
      <c r="E274" s="1">
        <v>7.8087703873918972</v>
      </c>
      <c r="F274" s="56">
        <v>9.7603965418507743E-2</v>
      </c>
    </row>
    <row r="275" spans="2:6" x14ac:dyDescent="0.25">
      <c r="B275" s="61"/>
      <c r="C275" s="55"/>
      <c r="D275" s="42" t="s">
        <v>387</v>
      </c>
      <c r="E275" s="1">
        <v>55.006583247886311</v>
      </c>
      <c r="F275" s="56">
        <v>0.68754238923269761</v>
      </c>
    </row>
    <row r="276" spans="2:6" x14ac:dyDescent="0.25">
      <c r="B276" s="61"/>
      <c r="C276" s="55" t="s">
        <v>538</v>
      </c>
      <c r="D276" s="55"/>
      <c r="E276" s="63">
        <v>80.004642781769519</v>
      </c>
      <c r="F276" s="64">
        <v>3.3356517739222234E-3</v>
      </c>
    </row>
    <row r="277" spans="2:6" x14ac:dyDescent="0.25">
      <c r="B277" s="61"/>
      <c r="C277" s="55" t="s">
        <v>426</v>
      </c>
      <c r="D277" s="42" t="s">
        <v>388</v>
      </c>
      <c r="E277" s="1">
        <v>5.2572632235918242</v>
      </c>
      <c r="F277" s="56">
        <v>0.12255991218749199</v>
      </c>
    </row>
    <row r="278" spans="2:6" x14ac:dyDescent="0.25">
      <c r="B278" s="61"/>
      <c r="C278" s="55"/>
      <c r="D278" s="42" t="s">
        <v>387</v>
      </c>
      <c r="E278" s="1">
        <v>37.638191984872023</v>
      </c>
      <c r="F278" s="56">
        <v>0.87744008781250815</v>
      </c>
    </row>
    <row r="279" spans="2:6" x14ac:dyDescent="0.25">
      <c r="B279" s="61"/>
      <c r="C279" s="55" t="s">
        <v>539</v>
      </c>
      <c r="D279" s="55"/>
      <c r="E279" s="63">
        <v>42.895455208463844</v>
      </c>
      <c r="F279" s="64">
        <v>1.7884499734547655E-3</v>
      </c>
    </row>
    <row r="280" spans="2:6" x14ac:dyDescent="0.25">
      <c r="B280" s="61"/>
      <c r="C280" s="55" t="s">
        <v>475</v>
      </c>
      <c r="D280" s="42" t="s">
        <v>387</v>
      </c>
      <c r="E280" s="1">
        <v>20.213582560637867</v>
      </c>
      <c r="F280" s="56">
        <v>1</v>
      </c>
    </row>
    <row r="281" spans="2:6" x14ac:dyDescent="0.25">
      <c r="B281" s="61"/>
      <c r="C281" s="55" t="s">
        <v>540</v>
      </c>
      <c r="D281" s="55"/>
      <c r="E281" s="63">
        <v>20.213582560637867</v>
      </c>
      <c r="F281" s="64">
        <v>8.4276949663575167E-4</v>
      </c>
    </row>
    <row r="282" spans="2:6" x14ac:dyDescent="0.25">
      <c r="B282" s="61"/>
      <c r="C282" s="55" t="s">
        <v>162</v>
      </c>
      <c r="D282" s="42" t="s">
        <v>389</v>
      </c>
      <c r="E282" s="1">
        <v>21.288191373749658</v>
      </c>
      <c r="F282" s="56">
        <v>2.6472037102230308E-2</v>
      </c>
    </row>
    <row r="283" spans="2:6" x14ac:dyDescent="0.25">
      <c r="B283" s="61"/>
      <c r="C283" s="55"/>
      <c r="D283" s="42" t="s">
        <v>931</v>
      </c>
      <c r="E283" s="1">
        <v>20.302986459773685</v>
      </c>
      <c r="F283" s="56">
        <v>2.5246926871953481E-2</v>
      </c>
    </row>
    <row r="284" spans="2:6" x14ac:dyDescent="0.25">
      <c r="B284" s="61"/>
      <c r="C284" s="55"/>
      <c r="D284" s="42" t="s">
        <v>932</v>
      </c>
      <c r="E284" s="1">
        <v>53.524250612782346</v>
      </c>
      <c r="F284" s="56">
        <v>6.6557835901353904E-2</v>
      </c>
    </row>
    <row r="285" spans="2:6" x14ac:dyDescent="0.25">
      <c r="B285" s="61"/>
      <c r="C285" s="55"/>
      <c r="D285" s="42" t="s">
        <v>390</v>
      </c>
      <c r="E285" s="1">
        <v>17.233296949503075</v>
      </c>
      <c r="F285" s="56">
        <v>2.142974328967823E-2</v>
      </c>
    </row>
    <row r="286" spans="2:6" x14ac:dyDescent="0.25">
      <c r="B286" s="61"/>
      <c r="C286" s="55"/>
      <c r="D286" s="42" t="s">
        <v>388</v>
      </c>
      <c r="E286" s="1">
        <v>102.59930829465023</v>
      </c>
      <c r="F286" s="56">
        <v>0.12758306462747443</v>
      </c>
    </row>
    <row r="287" spans="2:6" x14ac:dyDescent="0.25">
      <c r="B287" s="61"/>
      <c r="C287" s="55"/>
      <c r="D287" s="42" t="s">
        <v>387</v>
      </c>
      <c r="E287" s="1">
        <v>586.52885849108714</v>
      </c>
      <c r="F287" s="56">
        <v>0.72935335045186711</v>
      </c>
    </row>
    <row r="288" spans="2:6" x14ac:dyDescent="0.25">
      <c r="B288" s="61"/>
      <c r="C288" s="55"/>
      <c r="D288" s="42" t="s">
        <v>391</v>
      </c>
      <c r="E288" s="1">
        <v>2.6996542451018057</v>
      </c>
      <c r="F288" s="56">
        <v>3.3570417554425053E-3</v>
      </c>
    </row>
    <row r="289" spans="2:6" x14ac:dyDescent="0.25">
      <c r="B289" s="61"/>
      <c r="C289" s="55" t="s">
        <v>541</v>
      </c>
      <c r="D289" s="55"/>
      <c r="E289" s="63">
        <v>804.17654642664797</v>
      </c>
      <c r="F289" s="64">
        <v>3.3528715714057786E-2</v>
      </c>
    </row>
    <row r="290" spans="2:6" x14ac:dyDescent="0.25">
      <c r="B290" s="61"/>
      <c r="C290" s="55" t="s">
        <v>427</v>
      </c>
      <c r="D290" s="42" t="s">
        <v>389</v>
      </c>
      <c r="E290" s="1">
        <v>17.421072811527964</v>
      </c>
      <c r="F290" s="56">
        <v>0.11088063446259776</v>
      </c>
    </row>
    <row r="291" spans="2:6" x14ac:dyDescent="0.25">
      <c r="B291" s="61"/>
      <c r="C291" s="55"/>
      <c r="D291" s="42" t="s">
        <v>932</v>
      </c>
      <c r="E291" s="1">
        <v>17.233296949503075</v>
      </c>
      <c r="F291" s="56">
        <v>0.10968548953993242</v>
      </c>
    </row>
    <row r="292" spans="2:6" x14ac:dyDescent="0.25">
      <c r="B292" s="61"/>
      <c r="C292" s="55"/>
      <c r="D292" s="42" t="s">
        <v>390</v>
      </c>
      <c r="E292" s="1">
        <v>2.8784688995215308</v>
      </c>
      <c r="F292" s="56">
        <v>1.8320712008539589E-2</v>
      </c>
    </row>
    <row r="293" spans="2:6" x14ac:dyDescent="0.25">
      <c r="B293" s="61"/>
      <c r="C293" s="55"/>
      <c r="D293" s="42" t="s">
        <v>388</v>
      </c>
      <c r="E293" s="1">
        <v>35.720862581540388</v>
      </c>
      <c r="F293" s="56">
        <v>0.22735407568996188</v>
      </c>
    </row>
    <row r="294" spans="2:6" x14ac:dyDescent="0.25">
      <c r="B294" s="61"/>
      <c r="C294" s="55"/>
      <c r="D294" s="42" t="s">
        <v>387</v>
      </c>
      <c r="E294" s="1">
        <v>83.861857267850823</v>
      </c>
      <c r="F294" s="56">
        <v>0.53375908829896856</v>
      </c>
    </row>
    <row r="295" spans="2:6" x14ac:dyDescent="0.25">
      <c r="B295" s="61"/>
      <c r="C295" s="55" t="s">
        <v>547</v>
      </c>
      <c r="D295" s="55"/>
      <c r="E295" s="63">
        <v>157.11555850994375</v>
      </c>
      <c r="F295" s="64">
        <v>6.5506547274265976E-3</v>
      </c>
    </row>
    <row r="296" spans="2:6" x14ac:dyDescent="0.25">
      <c r="B296" s="61"/>
      <c r="C296" s="55" t="s">
        <v>476</v>
      </c>
      <c r="D296" s="42" t="s">
        <v>389</v>
      </c>
      <c r="E296" s="1">
        <v>6.8906252626805244</v>
      </c>
      <c r="F296" s="56">
        <v>5.3468453208554444E-2</v>
      </c>
    </row>
    <row r="297" spans="2:6" x14ac:dyDescent="0.25">
      <c r="B297" s="61"/>
      <c r="C297" s="55"/>
      <c r="D297" s="42" t="s">
        <v>932</v>
      </c>
      <c r="E297" s="1">
        <v>6.1848884932997086</v>
      </c>
      <c r="F297" s="56">
        <v>4.7992222533877561E-2</v>
      </c>
    </row>
    <row r="298" spans="2:6" x14ac:dyDescent="0.25">
      <c r="B298" s="61"/>
      <c r="C298" s="55"/>
      <c r="D298" s="42" t="s">
        <v>388</v>
      </c>
      <c r="E298" s="1">
        <v>15.041151177742513</v>
      </c>
      <c r="F298" s="56">
        <v>0.11671322373393245</v>
      </c>
    </row>
    <row r="299" spans="2:6" x14ac:dyDescent="0.25">
      <c r="B299" s="61"/>
      <c r="C299" s="55"/>
      <c r="D299" s="42" t="s">
        <v>387</v>
      </c>
      <c r="E299" s="1">
        <v>100.75605999444274</v>
      </c>
      <c r="F299" s="56">
        <v>0.78182610052363544</v>
      </c>
    </row>
    <row r="300" spans="2:6" x14ac:dyDescent="0.25">
      <c r="B300" s="61"/>
      <c r="C300" s="55" t="s">
        <v>548</v>
      </c>
      <c r="D300" s="55"/>
      <c r="E300" s="63">
        <v>128.8727249281655</v>
      </c>
      <c r="F300" s="64">
        <v>5.3731198411747739E-3</v>
      </c>
    </row>
    <row r="301" spans="2:6" x14ac:dyDescent="0.25">
      <c r="B301" s="61"/>
      <c r="C301" s="55" t="s">
        <v>165</v>
      </c>
      <c r="D301" s="42" t="s">
        <v>389</v>
      </c>
      <c r="E301" s="1">
        <v>17.326394313388533</v>
      </c>
      <c r="F301" s="56">
        <v>5.7264324955265747E-2</v>
      </c>
    </row>
    <row r="302" spans="2:6" x14ac:dyDescent="0.25">
      <c r="B302" s="61"/>
      <c r="C302" s="55"/>
      <c r="D302" s="42" t="s">
        <v>949</v>
      </c>
      <c r="E302" s="1">
        <v>12.56902482630638</v>
      </c>
      <c r="F302" s="56">
        <v>4.1541056321697432E-2</v>
      </c>
    </row>
    <row r="303" spans="2:6" x14ac:dyDescent="0.25">
      <c r="B303" s="61"/>
      <c r="C303" s="55"/>
      <c r="D303" s="42" t="s">
        <v>390</v>
      </c>
      <c r="E303" s="1">
        <v>12.661243397901313</v>
      </c>
      <c r="F303" s="56">
        <v>4.1845841850365793E-2</v>
      </c>
    </row>
    <row r="304" spans="2:6" x14ac:dyDescent="0.25">
      <c r="B304" s="61"/>
      <c r="C304" s="55"/>
      <c r="D304" s="42" t="s">
        <v>388</v>
      </c>
      <c r="E304" s="1">
        <v>14.339443548181222</v>
      </c>
      <c r="F304" s="56">
        <v>4.7392350662724111E-2</v>
      </c>
    </row>
    <row r="305" spans="2:6" x14ac:dyDescent="0.25">
      <c r="B305" s="61"/>
      <c r="C305" s="55"/>
      <c r="D305" s="42" t="s">
        <v>387</v>
      </c>
      <c r="E305" s="1">
        <v>245.67262805932461</v>
      </c>
      <c r="F305" s="56">
        <v>0.81195642620994701</v>
      </c>
    </row>
    <row r="306" spans="2:6" x14ac:dyDescent="0.25">
      <c r="B306" s="61"/>
      <c r="C306" s="55" t="s">
        <v>550</v>
      </c>
      <c r="D306" s="55"/>
      <c r="E306" s="63">
        <v>302.56873414510204</v>
      </c>
      <c r="F306" s="64">
        <v>1.2615067072263585E-2</v>
      </c>
    </row>
    <row r="307" spans="2:6" x14ac:dyDescent="0.25">
      <c r="B307" s="61"/>
      <c r="C307" s="55" t="s">
        <v>428</v>
      </c>
      <c r="D307" s="42" t="s">
        <v>389</v>
      </c>
      <c r="E307" s="1">
        <v>14.028694067338158</v>
      </c>
      <c r="F307" s="56">
        <v>0.13274845557673706</v>
      </c>
    </row>
    <row r="308" spans="2:6" x14ac:dyDescent="0.25">
      <c r="B308" s="61"/>
      <c r="C308" s="55"/>
      <c r="D308" s="42" t="s">
        <v>387</v>
      </c>
      <c r="E308" s="1">
        <v>91.650080170669298</v>
      </c>
      <c r="F308" s="56">
        <v>0.86725154442326291</v>
      </c>
    </row>
    <row r="309" spans="2:6" x14ac:dyDescent="0.25">
      <c r="B309" s="61"/>
      <c r="C309" s="55" t="s">
        <v>552</v>
      </c>
      <c r="D309" s="55"/>
      <c r="E309" s="63">
        <v>105.67877423800746</v>
      </c>
      <c r="F309" s="64">
        <v>4.4060891780303138E-3</v>
      </c>
    </row>
    <row r="310" spans="2:6" x14ac:dyDescent="0.25">
      <c r="B310" s="61"/>
      <c r="C310" s="55" t="s">
        <v>244</v>
      </c>
      <c r="D310" s="42" t="s">
        <v>387</v>
      </c>
      <c r="E310" s="1">
        <v>32.98404761419841</v>
      </c>
      <c r="F310" s="56">
        <v>1</v>
      </c>
    </row>
    <row r="311" spans="2:6" x14ac:dyDescent="0.25">
      <c r="B311" s="61"/>
      <c r="C311" s="55" t="s">
        <v>553</v>
      </c>
      <c r="D311" s="55"/>
      <c r="E311" s="63">
        <v>32.98404761419841</v>
      </c>
      <c r="F311" s="64">
        <v>1.3752114016126421E-3</v>
      </c>
    </row>
    <row r="312" spans="2:6" x14ac:dyDescent="0.25">
      <c r="B312" s="61"/>
      <c r="C312" s="55" t="s">
        <v>478</v>
      </c>
      <c r="D312" s="42" t="s">
        <v>390</v>
      </c>
      <c r="E312" s="1">
        <v>8.9148869555162804</v>
      </c>
      <c r="F312" s="56">
        <v>0.22933915687133105</v>
      </c>
    </row>
    <row r="313" spans="2:6" x14ac:dyDescent="0.25">
      <c r="B313" s="61"/>
      <c r="C313" s="55"/>
      <c r="D313" s="42" t="s">
        <v>387</v>
      </c>
      <c r="E313" s="1">
        <v>29.95717953820467</v>
      </c>
      <c r="F313" s="56">
        <v>0.770660843128669</v>
      </c>
    </row>
    <row r="314" spans="2:6" x14ac:dyDescent="0.25">
      <c r="B314" s="61"/>
      <c r="C314" s="55" t="s">
        <v>555</v>
      </c>
      <c r="D314" s="55"/>
      <c r="E314" s="63">
        <v>38.872066493720951</v>
      </c>
      <c r="F314" s="64">
        <v>1.6207019123813786E-3</v>
      </c>
    </row>
    <row r="315" spans="2:6" x14ac:dyDescent="0.25">
      <c r="B315" s="61"/>
      <c r="C315" s="55" t="s">
        <v>429</v>
      </c>
      <c r="D315" s="42" t="s">
        <v>389</v>
      </c>
      <c r="E315" s="1">
        <v>19.502077307685141</v>
      </c>
      <c r="F315" s="56">
        <v>1.9515331509924898E-2</v>
      </c>
    </row>
    <row r="316" spans="2:6" x14ac:dyDescent="0.25">
      <c r="B316" s="61"/>
      <c r="C316" s="55"/>
      <c r="D316" s="42" t="s">
        <v>932</v>
      </c>
      <c r="E316" s="1">
        <v>23.46387436804627</v>
      </c>
      <c r="F316" s="56">
        <v>2.3479821127527108E-2</v>
      </c>
    </row>
    <row r="317" spans="2:6" x14ac:dyDescent="0.25">
      <c r="B317" s="61"/>
      <c r="C317" s="55"/>
      <c r="D317" s="42" t="s">
        <v>390</v>
      </c>
      <c r="E317" s="1">
        <v>6.3200683303624485</v>
      </c>
      <c r="F317" s="56">
        <v>6.3243636401644817E-3</v>
      </c>
    </row>
    <row r="318" spans="2:6" x14ac:dyDescent="0.25">
      <c r="B318" s="61"/>
      <c r="C318" s="55"/>
      <c r="D318" s="42" t="s">
        <v>388</v>
      </c>
      <c r="E318" s="1">
        <v>207.43471191779341</v>
      </c>
      <c r="F318" s="56">
        <v>0.2075756908289077</v>
      </c>
    </row>
    <row r="319" spans="2:6" x14ac:dyDescent="0.25">
      <c r="B319" s="61"/>
      <c r="C319" s="55"/>
      <c r="D319" s="42" t="s">
        <v>387</v>
      </c>
      <c r="E319" s="1">
        <v>727.85765085636069</v>
      </c>
      <c r="F319" s="56">
        <v>0.72835232495461188</v>
      </c>
    </row>
    <row r="320" spans="2:6" x14ac:dyDescent="0.25">
      <c r="B320" s="61"/>
      <c r="C320" s="55"/>
      <c r="D320" s="42" t="s">
        <v>391</v>
      </c>
      <c r="E320" s="1">
        <v>14.742448524461535</v>
      </c>
      <c r="F320" s="56">
        <v>1.4752467938863888E-2</v>
      </c>
    </row>
    <row r="321" spans="2:6" x14ac:dyDescent="0.25">
      <c r="B321" s="61"/>
      <c r="C321" s="55" t="s">
        <v>560</v>
      </c>
      <c r="D321" s="55"/>
      <c r="E321" s="63">
        <v>999.32083130470949</v>
      </c>
      <c r="F321" s="64">
        <v>4.1664910782134718E-2</v>
      </c>
    </row>
    <row r="322" spans="2:6" x14ac:dyDescent="0.25">
      <c r="B322" s="61"/>
      <c r="C322" s="55" t="s">
        <v>479</v>
      </c>
      <c r="D322" s="42" t="s">
        <v>932</v>
      </c>
      <c r="E322" s="1">
        <v>28.444093664967895</v>
      </c>
      <c r="F322" s="56">
        <v>0.16269789577081803</v>
      </c>
    </row>
    <row r="323" spans="2:6" x14ac:dyDescent="0.25">
      <c r="B323" s="61"/>
      <c r="C323" s="55"/>
      <c r="D323" s="42" t="s">
        <v>388</v>
      </c>
      <c r="E323" s="1">
        <v>62.876294494810494</v>
      </c>
      <c r="F323" s="56">
        <v>0.35964727611522174</v>
      </c>
    </row>
    <row r="324" spans="2:6" x14ac:dyDescent="0.25">
      <c r="B324" s="61"/>
      <c r="C324" s="55"/>
      <c r="D324" s="42" t="s">
        <v>387</v>
      </c>
      <c r="E324" s="1">
        <v>83.507279587290952</v>
      </c>
      <c r="F324" s="56">
        <v>0.47765482811396021</v>
      </c>
    </row>
    <row r="325" spans="2:6" x14ac:dyDescent="0.25">
      <c r="B325" s="61"/>
      <c r="C325" s="55" t="s">
        <v>561</v>
      </c>
      <c r="D325" s="55"/>
      <c r="E325" s="63">
        <v>174.82766774706934</v>
      </c>
      <c r="F325" s="64">
        <v>7.2891297276572713E-3</v>
      </c>
    </row>
    <row r="326" spans="2:6" x14ac:dyDescent="0.25">
      <c r="B326" s="61"/>
      <c r="C326" s="55" t="s">
        <v>324</v>
      </c>
      <c r="D326" s="42" t="s">
        <v>389</v>
      </c>
      <c r="E326" s="1">
        <v>14.028694067338158</v>
      </c>
      <c r="F326" s="56">
        <v>2.7416532483655148E-2</v>
      </c>
    </row>
    <row r="327" spans="2:6" x14ac:dyDescent="0.25">
      <c r="B327" s="61"/>
      <c r="C327" s="55"/>
      <c r="D327" s="42" t="s">
        <v>388</v>
      </c>
      <c r="E327" s="1">
        <v>172.09575196934389</v>
      </c>
      <c r="F327" s="56">
        <v>0.33632986445628815</v>
      </c>
    </row>
    <row r="328" spans="2:6" x14ac:dyDescent="0.25">
      <c r="B328" s="61"/>
      <c r="C328" s="55"/>
      <c r="D328" s="42" t="s">
        <v>387</v>
      </c>
      <c r="E328" s="1">
        <v>325.56294826460726</v>
      </c>
      <c r="F328" s="56">
        <v>0.63625360306005674</v>
      </c>
    </row>
    <row r="329" spans="2:6" x14ac:dyDescent="0.25">
      <c r="B329" s="61"/>
      <c r="C329" s="55" t="s">
        <v>564</v>
      </c>
      <c r="D329" s="55"/>
      <c r="E329" s="63">
        <v>511.68739430128932</v>
      </c>
      <c r="F329" s="64">
        <v>2.1333898948220329E-2</v>
      </c>
    </row>
    <row r="330" spans="2:6" x14ac:dyDescent="0.25">
      <c r="B330" s="61"/>
      <c r="C330" s="55" t="s">
        <v>671</v>
      </c>
      <c r="D330" s="42" t="s">
        <v>387</v>
      </c>
      <c r="E330" s="1">
        <v>2.7223495221595035</v>
      </c>
      <c r="F330" s="56">
        <v>1</v>
      </c>
    </row>
    <row r="331" spans="2:6" x14ac:dyDescent="0.25">
      <c r="B331" s="61"/>
      <c r="C331" s="55" t="s">
        <v>951</v>
      </c>
      <c r="D331" s="55"/>
      <c r="E331" s="63">
        <v>2.7223495221595035</v>
      </c>
      <c r="F331" s="64">
        <v>1.135035380083828E-4</v>
      </c>
    </row>
    <row r="332" spans="2:6" x14ac:dyDescent="0.25">
      <c r="B332" s="61"/>
      <c r="C332" s="55" t="s">
        <v>204</v>
      </c>
      <c r="D332" s="42" t="s">
        <v>389</v>
      </c>
      <c r="E332" s="1">
        <v>665.09961190891875</v>
      </c>
      <c r="F332" s="56">
        <v>6.7459182071412022E-2</v>
      </c>
    </row>
    <row r="333" spans="2:6" x14ac:dyDescent="0.25">
      <c r="B333" s="61"/>
      <c r="C333" s="55"/>
      <c r="D333" s="42" t="s">
        <v>949</v>
      </c>
      <c r="E333" s="1">
        <v>15.878844418156735</v>
      </c>
      <c r="F333" s="56">
        <v>1.6105465068813635E-3</v>
      </c>
    </row>
    <row r="334" spans="2:6" x14ac:dyDescent="0.25">
      <c r="B334" s="61"/>
      <c r="C334" s="55"/>
      <c r="D334" s="42" t="s">
        <v>931</v>
      </c>
      <c r="E334" s="1">
        <v>205.08458957222399</v>
      </c>
      <c r="F334" s="56">
        <v>2.0801152820230574E-2</v>
      </c>
    </row>
    <row r="335" spans="2:6" x14ac:dyDescent="0.25">
      <c r="B335" s="61"/>
      <c r="C335" s="55"/>
      <c r="D335" s="42" t="s">
        <v>932</v>
      </c>
      <c r="E335" s="1">
        <v>910.19045358287258</v>
      </c>
      <c r="F335" s="56">
        <v>9.2318056466279427E-2</v>
      </c>
    </row>
    <row r="336" spans="2:6" x14ac:dyDescent="0.25">
      <c r="B336" s="61"/>
      <c r="C336" s="55"/>
      <c r="D336" s="42" t="s">
        <v>390</v>
      </c>
      <c r="E336" s="1">
        <v>159.27322617263832</v>
      </c>
      <c r="F336" s="56">
        <v>1.6154635142010244E-2</v>
      </c>
    </row>
    <row r="337" spans="2:6" x14ac:dyDescent="0.25">
      <c r="B337" s="61"/>
      <c r="C337" s="55"/>
      <c r="D337" s="42" t="s">
        <v>388</v>
      </c>
      <c r="E337" s="1">
        <v>2773.0030783503107</v>
      </c>
      <c r="F337" s="56">
        <v>0.28125789911397053</v>
      </c>
    </row>
    <row r="338" spans="2:6" x14ac:dyDescent="0.25">
      <c r="B338" s="61"/>
      <c r="C338" s="55"/>
      <c r="D338" s="42" t="s">
        <v>387</v>
      </c>
      <c r="E338" s="1">
        <v>5040.4017410176657</v>
      </c>
      <c r="F338" s="56">
        <v>0.51123376509643292</v>
      </c>
    </row>
    <row r="339" spans="2:6" x14ac:dyDescent="0.25">
      <c r="B339" s="61"/>
      <c r="C339" s="55"/>
      <c r="D339" s="42" t="s">
        <v>391</v>
      </c>
      <c r="E339" s="1">
        <v>90.358050348335908</v>
      </c>
      <c r="F339" s="56">
        <v>9.1647627827828957E-3</v>
      </c>
    </row>
    <row r="340" spans="2:6" x14ac:dyDescent="0.25">
      <c r="B340" s="61"/>
      <c r="C340" s="55" t="s">
        <v>567</v>
      </c>
      <c r="D340" s="55"/>
      <c r="E340" s="63">
        <v>9859.2895953711231</v>
      </c>
      <c r="F340" s="64">
        <v>0.41106560425648858</v>
      </c>
    </row>
    <row r="341" spans="2:6" x14ac:dyDescent="0.25">
      <c r="B341" s="61"/>
      <c r="C341" s="55" t="s">
        <v>245</v>
      </c>
      <c r="D341" s="42" t="s">
        <v>932</v>
      </c>
      <c r="E341" s="1">
        <v>60.555957132943888</v>
      </c>
      <c r="F341" s="56">
        <v>0.23392873207741569</v>
      </c>
    </row>
    <row r="342" spans="2:6" x14ac:dyDescent="0.25">
      <c r="B342" s="61"/>
      <c r="C342" s="55"/>
      <c r="D342" s="42" t="s">
        <v>390</v>
      </c>
      <c r="E342" s="1">
        <v>10.20779391443897</v>
      </c>
      <c r="F342" s="56">
        <v>3.9432888204044177E-2</v>
      </c>
    </row>
    <row r="343" spans="2:6" x14ac:dyDescent="0.25">
      <c r="B343" s="61"/>
      <c r="C343" s="55"/>
      <c r="D343" s="42" t="s">
        <v>388</v>
      </c>
      <c r="E343" s="1">
        <v>60.824757418094606</v>
      </c>
      <c r="F343" s="56">
        <v>0.2349671123270963</v>
      </c>
    </row>
    <row r="344" spans="2:6" x14ac:dyDescent="0.25">
      <c r="B344" s="61"/>
      <c r="C344" s="55"/>
      <c r="D344" s="42" t="s">
        <v>387</v>
      </c>
      <c r="E344" s="1">
        <v>121.45657937219531</v>
      </c>
      <c r="F344" s="56">
        <v>0.46918891154873255</v>
      </c>
    </row>
    <row r="345" spans="2:6" x14ac:dyDescent="0.25">
      <c r="B345" s="61"/>
      <c r="C345" s="55"/>
      <c r="D345" s="42" t="s">
        <v>391</v>
      </c>
      <c r="E345" s="1">
        <v>5.8198946515397081</v>
      </c>
      <c r="F345" s="56">
        <v>2.2482355842711313E-2</v>
      </c>
    </row>
    <row r="346" spans="2:6" x14ac:dyDescent="0.25">
      <c r="B346" s="61"/>
      <c r="C346" s="55" t="s">
        <v>571</v>
      </c>
      <c r="D346" s="55"/>
      <c r="E346" s="63">
        <v>258.86498248921248</v>
      </c>
      <c r="F346" s="64">
        <v>1.079291661112506E-2</v>
      </c>
    </row>
    <row r="347" spans="2:6" x14ac:dyDescent="0.25">
      <c r="B347" s="61"/>
      <c r="C347" s="55" t="s">
        <v>207</v>
      </c>
      <c r="D347" s="42" t="s">
        <v>389</v>
      </c>
      <c r="E347" s="1">
        <v>4.3878992628992624</v>
      </c>
      <c r="F347" s="56">
        <v>4.2033193199260376E-3</v>
      </c>
    </row>
    <row r="348" spans="2:6" x14ac:dyDescent="0.25">
      <c r="B348" s="61"/>
      <c r="C348" s="55"/>
      <c r="D348" s="42" t="s">
        <v>932</v>
      </c>
      <c r="E348" s="1">
        <v>46.228764745868382</v>
      </c>
      <c r="F348" s="56">
        <v>4.4284120566667924E-2</v>
      </c>
    </row>
    <row r="349" spans="2:6" x14ac:dyDescent="0.25">
      <c r="B349" s="61"/>
      <c r="C349" s="55"/>
      <c r="D349" s="42" t="s">
        <v>390</v>
      </c>
      <c r="E349" s="1">
        <v>2.7670226661544373</v>
      </c>
      <c r="F349" s="56">
        <v>2.6506259908153271E-3</v>
      </c>
    </row>
    <row r="350" spans="2:6" x14ac:dyDescent="0.25">
      <c r="B350" s="61"/>
      <c r="C350" s="55"/>
      <c r="D350" s="42" t="s">
        <v>388</v>
      </c>
      <c r="E350" s="1">
        <v>249.72368480480222</v>
      </c>
      <c r="F350" s="56">
        <v>0.239218889516982</v>
      </c>
    </row>
    <row r="351" spans="2:6" x14ac:dyDescent="0.25">
      <c r="B351" s="61"/>
      <c r="C351" s="55"/>
      <c r="D351" s="42" t="s">
        <v>387</v>
      </c>
      <c r="E351" s="1">
        <v>740.80552899828956</v>
      </c>
      <c r="F351" s="56">
        <v>0.70964304460560867</v>
      </c>
    </row>
    <row r="352" spans="2:6" x14ac:dyDescent="0.25">
      <c r="B352" s="61"/>
      <c r="C352" s="55" t="s">
        <v>572</v>
      </c>
      <c r="D352" s="55"/>
      <c r="E352" s="63">
        <v>1043.9129004780139</v>
      </c>
      <c r="F352" s="64">
        <v>4.3524098067634215E-2</v>
      </c>
    </row>
    <row r="353" spans="2:6" x14ac:dyDescent="0.25">
      <c r="B353" s="61"/>
      <c r="C353" s="55" t="s">
        <v>430</v>
      </c>
      <c r="D353" s="42" t="s">
        <v>389</v>
      </c>
      <c r="E353" s="1">
        <v>60.033133608640924</v>
      </c>
      <c r="F353" s="56">
        <v>0.12887140266316063</v>
      </c>
    </row>
    <row r="354" spans="2:6" x14ac:dyDescent="0.25">
      <c r="B354" s="61"/>
      <c r="C354" s="55"/>
      <c r="D354" s="42" t="s">
        <v>931</v>
      </c>
      <c r="E354" s="1">
        <v>17.60521351397702</v>
      </c>
      <c r="F354" s="56">
        <v>3.7792605905284389E-2</v>
      </c>
    </row>
    <row r="355" spans="2:6" x14ac:dyDescent="0.25">
      <c r="B355" s="61"/>
      <c r="C355" s="55"/>
      <c r="D355" s="42" t="s">
        <v>932</v>
      </c>
      <c r="E355" s="1">
        <v>55.850538952145129</v>
      </c>
      <c r="F355" s="56">
        <v>0.1198927469150211</v>
      </c>
    </row>
    <row r="356" spans="2:6" x14ac:dyDescent="0.25">
      <c r="B356" s="61"/>
      <c r="C356" s="55"/>
      <c r="D356" s="42" t="s">
        <v>390</v>
      </c>
      <c r="E356" s="1">
        <v>14.028694067338158</v>
      </c>
      <c r="F356" s="56">
        <v>3.0114994392530049E-2</v>
      </c>
    </row>
    <row r="357" spans="2:6" x14ac:dyDescent="0.25">
      <c r="B357" s="61"/>
      <c r="C357" s="55"/>
      <c r="D357" s="42" t="s">
        <v>388</v>
      </c>
      <c r="E357" s="1">
        <v>41.053421688378513</v>
      </c>
      <c r="F357" s="56">
        <v>8.8128200529949519E-2</v>
      </c>
    </row>
    <row r="358" spans="2:6" x14ac:dyDescent="0.25">
      <c r="B358" s="61"/>
      <c r="C358" s="55"/>
      <c r="D358" s="42" t="s">
        <v>387</v>
      </c>
      <c r="E358" s="1">
        <v>277.26651035640424</v>
      </c>
      <c r="F358" s="56">
        <v>0.59520004959405437</v>
      </c>
    </row>
    <row r="359" spans="2:6" x14ac:dyDescent="0.25">
      <c r="B359" s="61"/>
      <c r="C359" s="55" t="s">
        <v>574</v>
      </c>
      <c r="D359" s="55"/>
      <c r="E359" s="63">
        <v>465.83751218688394</v>
      </c>
      <c r="F359" s="64">
        <v>1.9422269381593589E-2</v>
      </c>
    </row>
    <row r="360" spans="2:6" x14ac:dyDescent="0.25">
      <c r="B360" s="61"/>
      <c r="C360" s="55" t="s">
        <v>662</v>
      </c>
      <c r="D360" s="42" t="s">
        <v>388</v>
      </c>
      <c r="E360" s="1">
        <v>10.838880150990876</v>
      </c>
      <c r="F360" s="56">
        <v>1</v>
      </c>
    </row>
    <row r="361" spans="2:6" x14ac:dyDescent="0.25">
      <c r="B361" s="61"/>
      <c r="C361" s="55" t="s">
        <v>952</v>
      </c>
      <c r="D361" s="55"/>
      <c r="E361" s="63">
        <v>10.838880150990876</v>
      </c>
      <c r="F361" s="64">
        <v>4.5190789616551591E-4</v>
      </c>
    </row>
    <row r="362" spans="2:6" x14ac:dyDescent="0.25">
      <c r="B362" s="61"/>
      <c r="C362" s="55" t="s">
        <v>210</v>
      </c>
      <c r="D362" s="42" t="s">
        <v>931</v>
      </c>
      <c r="E362" s="1">
        <v>14.742448524461535</v>
      </c>
      <c r="F362" s="56">
        <v>4.7894019218613533E-2</v>
      </c>
    </row>
    <row r="363" spans="2:6" x14ac:dyDescent="0.25">
      <c r="B363" s="61"/>
      <c r="C363" s="55"/>
      <c r="D363" s="42" t="s">
        <v>932</v>
      </c>
      <c r="E363" s="1">
        <v>58.467098401027755</v>
      </c>
      <c r="F363" s="56">
        <v>0.18994296163416108</v>
      </c>
    </row>
    <row r="364" spans="2:6" x14ac:dyDescent="0.25">
      <c r="B364" s="61"/>
      <c r="C364" s="55"/>
      <c r="D364" s="42" t="s">
        <v>388</v>
      </c>
      <c r="E364" s="1">
        <v>30.215055871834839</v>
      </c>
      <c r="F364" s="56">
        <v>9.8160116632999755E-2</v>
      </c>
    </row>
    <row r="365" spans="2:6" x14ac:dyDescent="0.25">
      <c r="B365" s="61"/>
      <c r="C365" s="55"/>
      <c r="D365" s="42" t="s">
        <v>387</v>
      </c>
      <c r="E365" s="1">
        <v>195.24249500545889</v>
      </c>
      <c r="F365" s="56">
        <v>0.63428729580204157</v>
      </c>
    </row>
    <row r="366" spans="2:6" x14ac:dyDescent="0.25">
      <c r="B366" s="61"/>
      <c r="C366" s="55"/>
      <c r="D366" s="42" t="s">
        <v>391</v>
      </c>
      <c r="E366" s="1">
        <v>9.1468790774874424</v>
      </c>
      <c r="F366" s="56">
        <v>2.9715606712184088E-2</v>
      </c>
    </row>
    <row r="367" spans="2:6" x14ac:dyDescent="0.25">
      <c r="B367" s="61"/>
      <c r="C367" s="55" t="s">
        <v>576</v>
      </c>
      <c r="D367" s="55"/>
      <c r="E367" s="63">
        <v>307.81397688027045</v>
      </c>
      <c r="F367" s="64">
        <v>1.2833758171003219E-2</v>
      </c>
    </row>
    <row r="368" spans="2:6" x14ac:dyDescent="0.25">
      <c r="B368" s="61"/>
      <c r="C368" s="55" t="s">
        <v>480</v>
      </c>
      <c r="D368" s="42" t="s">
        <v>389</v>
      </c>
      <c r="E368" s="1">
        <v>8.6631971566942667</v>
      </c>
      <c r="F368" s="56">
        <v>1.9291865721271447E-2</v>
      </c>
    </row>
    <row r="369" spans="2:6" x14ac:dyDescent="0.25">
      <c r="B369" s="61"/>
      <c r="C369" s="55"/>
      <c r="D369" s="42" t="s">
        <v>932</v>
      </c>
      <c r="E369" s="1">
        <v>9.5808038501957089</v>
      </c>
      <c r="F369" s="56">
        <v>2.1335262032792613E-2</v>
      </c>
    </row>
    <row r="370" spans="2:6" x14ac:dyDescent="0.25">
      <c r="B370" s="61"/>
      <c r="C370" s="55"/>
      <c r="D370" s="42" t="s">
        <v>390</v>
      </c>
      <c r="E370" s="1">
        <v>2.6996542451018057</v>
      </c>
      <c r="F370" s="56">
        <v>6.0117952123622071E-3</v>
      </c>
    </row>
    <row r="371" spans="2:6" x14ac:dyDescent="0.25">
      <c r="B371" s="61"/>
      <c r="C371" s="55"/>
      <c r="D371" s="42" t="s">
        <v>388</v>
      </c>
      <c r="E371" s="1">
        <v>30.959607207620643</v>
      </c>
      <c r="F371" s="56">
        <v>6.8943205866116172E-2</v>
      </c>
    </row>
    <row r="372" spans="2:6" x14ac:dyDescent="0.25">
      <c r="B372" s="61"/>
      <c r="C372" s="55"/>
      <c r="D372" s="42" t="s">
        <v>387</v>
      </c>
      <c r="E372" s="1">
        <v>397.15631953520312</v>
      </c>
      <c r="F372" s="56">
        <v>0.88441787116745763</v>
      </c>
    </row>
    <row r="373" spans="2:6" x14ac:dyDescent="0.25">
      <c r="B373" s="61"/>
      <c r="C373" s="55" t="s">
        <v>579</v>
      </c>
      <c r="D373" s="55"/>
      <c r="E373" s="63">
        <v>449.05958199481552</v>
      </c>
      <c r="F373" s="64">
        <v>1.8722743320830165E-2</v>
      </c>
    </row>
    <row r="374" spans="2:6" x14ac:dyDescent="0.25">
      <c r="B374" s="61"/>
      <c r="C374" s="55" t="s">
        <v>481</v>
      </c>
      <c r="D374" s="42" t="s">
        <v>390</v>
      </c>
      <c r="E374" s="1">
        <v>19.932951194604879</v>
      </c>
      <c r="F374" s="56">
        <v>0.29950311358661669</v>
      </c>
    </row>
    <row r="375" spans="2:6" x14ac:dyDescent="0.25">
      <c r="B375" s="61"/>
      <c r="C375" s="55"/>
      <c r="D375" s="42" t="s">
        <v>387</v>
      </c>
      <c r="E375" s="1">
        <v>46.620451058558146</v>
      </c>
      <c r="F375" s="56">
        <v>0.70049688641338326</v>
      </c>
    </row>
    <row r="376" spans="2:6" x14ac:dyDescent="0.25">
      <c r="B376" s="61"/>
      <c r="C376" s="55" t="s">
        <v>580</v>
      </c>
      <c r="D376" s="55"/>
      <c r="E376" s="63">
        <v>66.553402253163028</v>
      </c>
      <c r="F376" s="64">
        <v>2.7748261421762007E-3</v>
      </c>
    </row>
    <row r="377" spans="2:6" x14ac:dyDescent="0.25">
      <c r="B377" s="61"/>
      <c r="C377" s="55" t="s">
        <v>431</v>
      </c>
      <c r="D377" s="42" t="s">
        <v>389</v>
      </c>
      <c r="E377" s="1">
        <v>21.661330091720409</v>
      </c>
      <c r="F377" s="56">
        <v>0.17413943640064133</v>
      </c>
    </row>
    <row r="378" spans="2:6" x14ac:dyDescent="0.25">
      <c r="B378" s="61"/>
      <c r="C378" s="55"/>
      <c r="D378" s="42" t="s">
        <v>932</v>
      </c>
      <c r="E378" s="1">
        <v>5.2572632235918242</v>
      </c>
      <c r="F378" s="56">
        <v>4.2264110785885149E-2</v>
      </c>
    </row>
    <row r="379" spans="2:6" x14ac:dyDescent="0.25">
      <c r="B379" s="61"/>
      <c r="C379" s="55"/>
      <c r="D379" s="42" t="s">
        <v>387</v>
      </c>
      <c r="E379" s="1">
        <v>97.472127933402177</v>
      </c>
      <c r="F379" s="56">
        <v>0.78359645281347345</v>
      </c>
    </row>
    <row r="380" spans="2:6" x14ac:dyDescent="0.25">
      <c r="B380" s="61"/>
      <c r="C380" s="55" t="s">
        <v>582</v>
      </c>
      <c r="D380" s="55"/>
      <c r="E380" s="63">
        <v>124.39072124871441</v>
      </c>
      <c r="F380" s="64">
        <v>5.1862506420350752E-3</v>
      </c>
    </row>
    <row r="381" spans="2:6" x14ac:dyDescent="0.25">
      <c r="B381" s="61"/>
      <c r="C381" s="55" t="s">
        <v>164</v>
      </c>
      <c r="D381" s="42" t="s">
        <v>389</v>
      </c>
      <c r="E381" s="1">
        <v>18.912161551711293</v>
      </c>
      <c r="F381" s="56">
        <v>3.9347402874300948E-2</v>
      </c>
    </row>
    <row r="382" spans="2:6" x14ac:dyDescent="0.25">
      <c r="B382" s="61"/>
      <c r="C382" s="55"/>
      <c r="D382" s="42" t="s">
        <v>390</v>
      </c>
      <c r="E382" s="1">
        <v>5.8198946515397081</v>
      </c>
      <c r="F382" s="56">
        <v>1.2108491084637601E-2</v>
      </c>
    </row>
    <row r="383" spans="2:6" x14ac:dyDescent="0.25">
      <c r="B383" s="61"/>
      <c r="C383" s="55"/>
      <c r="D383" s="42" t="s">
        <v>388</v>
      </c>
      <c r="E383" s="1">
        <v>31.942775762853103</v>
      </c>
      <c r="F383" s="56">
        <v>6.645804412297375E-2</v>
      </c>
    </row>
    <row r="384" spans="2:6" x14ac:dyDescent="0.25">
      <c r="B384" s="61"/>
      <c r="C384" s="55"/>
      <c r="D384" s="42" t="s">
        <v>387</v>
      </c>
      <c r="E384" s="1">
        <v>423.97090752852046</v>
      </c>
      <c r="F384" s="56">
        <v>0.8820860619180878</v>
      </c>
    </row>
    <row r="385" spans="2:6" x14ac:dyDescent="0.25">
      <c r="B385" s="61"/>
      <c r="C385" s="55" t="s">
        <v>583</v>
      </c>
      <c r="D385" s="55"/>
      <c r="E385" s="63">
        <v>480.64573949462454</v>
      </c>
      <c r="F385" s="64">
        <v>2.0039672171859705E-2</v>
      </c>
    </row>
    <row r="386" spans="2:6" x14ac:dyDescent="0.25">
      <c r="B386" s="61"/>
      <c r="C386" s="55" t="s">
        <v>432</v>
      </c>
      <c r="D386" s="42" t="s">
        <v>932</v>
      </c>
      <c r="E386" s="1">
        <v>21.677760301981753</v>
      </c>
      <c r="F386" s="56">
        <v>0.15901642431523655</v>
      </c>
    </row>
    <row r="387" spans="2:6" x14ac:dyDescent="0.25">
      <c r="B387" s="61"/>
      <c r="C387" s="55"/>
      <c r="D387" s="42" t="s">
        <v>388</v>
      </c>
      <c r="E387" s="1">
        <v>17.386695381952173</v>
      </c>
      <c r="F387" s="56">
        <v>0.12753947325653928</v>
      </c>
    </row>
    <row r="388" spans="2:6" x14ac:dyDescent="0.25">
      <c r="B388" s="61"/>
      <c r="C388" s="55"/>
      <c r="D388" s="42" t="s">
        <v>387</v>
      </c>
      <c r="E388" s="1">
        <v>90.753167223723423</v>
      </c>
      <c r="F388" s="56">
        <v>0.66571656601812024</v>
      </c>
    </row>
    <row r="389" spans="2:6" x14ac:dyDescent="0.25">
      <c r="B389" s="61"/>
      <c r="C389" s="55"/>
      <c r="D389" s="42" t="s">
        <v>391</v>
      </c>
      <c r="E389" s="1">
        <v>6.5064102564102555</v>
      </c>
      <c r="F389" s="56">
        <v>4.7727536410103959E-2</v>
      </c>
    </row>
    <row r="390" spans="2:6" x14ac:dyDescent="0.25">
      <c r="B390" s="61"/>
      <c r="C390" s="55" t="s">
        <v>586</v>
      </c>
      <c r="D390" s="55"/>
      <c r="E390" s="63">
        <v>136.3240331640676</v>
      </c>
      <c r="F390" s="64">
        <v>5.6837889307540575E-3</v>
      </c>
    </row>
    <row r="391" spans="2:6" x14ac:dyDescent="0.25">
      <c r="B391" s="61"/>
      <c r="C391" s="55" t="s">
        <v>482</v>
      </c>
      <c r="D391" s="42" t="s">
        <v>387</v>
      </c>
      <c r="E391" s="1">
        <v>8.6631971566942667</v>
      </c>
      <c r="F391" s="56">
        <v>1</v>
      </c>
    </row>
    <row r="392" spans="2:6" x14ac:dyDescent="0.25">
      <c r="B392" s="61"/>
      <c r="C392" s="55" t="s">
        <v>587</v>
      </c>
      <c r="D392" s="55"/>
      <c r="E392" s="63">
        <v>8.6631971566942667</v>
      </c>
      <c r="F392" s="64">
        <v>3.6119665007928743E-4</v>
      </c>
    </row>
    <row r="393" spans="2:6" x14ac:dyDescent="0.25">
      <c r="B393" s="61"/>
      <c r="C393" s="55" t="s">
        <v>483</v>
      </c>
      <c r="D393" s="42" t="s">
        <v>388</v>
      </c>
      <c r="E393" s="1">
        <v>31.449766878866122</v>
      </c>
      <c r="F393" s="56">
        <v>0.22160238840497246</v>
      </c>
    </row>
    <row r="394" spans="2:6" x14ac:dyDescent="0.25">
      <c r="B394" s="61"/>
      <c r="C394" s="55"/>
      <c r="D394" s="42" t="s">
        <v>387</v>
      </c>
      <c r="E394" s="1">
        <v>110.47003419021132</v>
      </c>
      <c r="F394" s="56">
        <v>0.77839761159502763</v>
      </c>
    </row>
    <row r="395" spans="2:6" x14ac:dyDescent="0.25">
      <c r="B395" s="61"/>
      <c r="C395" s="55" t="s">
        <v>590</v>
      </c>
      <c r="D395" s="55"/>
      <c r="E395" s="63">
        <v>141.91980106907744</v>
      </c>
      <c r="F395" s="64">
        <v>5.9170945551503505E-3</v>
      </c>
    </row>
    <row r="396" spans="2:6" x14ac:dyDescent="0.25">
      <c r="B396" s="61"/>
      <c r="C396" s="55" t="s">
        <v>484</v>
      </c>
      <c r="D396" s="42" t="s">
        <v>387</v>
      </c>
      <c r="E396" s="1">
        <v>17.233296949503075</v>
      </c>
      <c r="F396" s="56">
        <v>1</v>
      </c>
    </row>
    <row r="397" spans="2:6" x14ac:dyDescent="0.25">
      <c r="B397" s="61"/>
      <c r="C397" s="55" t="s">
        <v>591</v>
      </c>
      <c r="D397" s="55"/>
      <c r="E397" s="63">
        <v>17.233296949503075</v>
      </c>
      <c r="F397" s="64">
        <v>7.1851177058485896E-4</v>
      </c>
    </row>
    <row r="398" spans="2:6" x14ac:dyDescent="0.25">
      <c r="B398" s="61"/>
      <c r="C398" s="55" t="s">
        <v>243</v>
      </c>
      <c r="D398" s="42" t="s">
        <v>389</v>
      </c>
      <c r="E398" s="1">
        <v>6.7368421052631577E-2</v>
      </c>
      <c r="F398" s="56">
        <v>3.3469175383173474E-4</v>
      </c>
    </row>
    <row r="399" spans="2:6" x14ac:dyDescent="0.25">
      <c r="B399" s="61"/>
      <c r="C399" s="55"/>
      <c r="D399" s="42" t="s">
        <v>949</v>
      </c>
      <c r="E399" s="1">
        <v>12.56902482630638</v>
      </c>
      <c r="F399" s="56">
        <v>6.2443929920586602E-2</v>
      </c>
    </row>
    <row r="400" spans="2:6" x14ac:dyDescent="0.25">
      <c r="B400" s="61"/>
      <c r="C400" s="55"/>
      <c r="D400" s="42" t="s">
        <v>388</v>
      </c>
      <c r="E400" s="1">
        <v>96.212818464564066</v>
      </c>
      <c r="F400" s="56">
        <v>0.47799304852108276</v>
      </c>
    </row>
    <row r="401" spans="2:6" x14ac:dyDescent="0.25">
      <c r="B401" s="61"/>
      <c r="C401" s="55"/>
      <c r="D401" s="42" t="s">
        <v>387</v>
      </c>
      <c r="E401" s="1">
        <v>92.435762540836237</v>
      </c>
      <c r="F401" s="56">
        <v>0.45922832980449901</v>
      </c>
    </row>
    <row r="402" spans="2:6" x14ac:dyDescent="0.25">
      <c r="B402" s="61"/>
      <c r="C402" s="55" t="s">
        <v>592</v>
      </c>
      <c r="D402" s="55"/>
      <c r="E402" s="63">
        <v>201.2849742527593</v>
      </c>
      <c r="F402" s="64">
        <v>8.3922202272878575E-3</v>
      </c>
    </row>
    <row r="403" spans="2:6" x14ac:dyDescent="0.25">
      <c r="B403" s="61"/>
      <c r="C403" s="55" t="s">
        <v>433</v>
      </c>
      <c r="D403" s="42" t="s">
        <v>932</v>
      </c>
      <c r="E403" s="1">
        <v>17.233296949503075</v>
      </c>
      <c r="F403" s="56">
        <v>0.14475764076204894</v>
      </c>
    </row>
    <row r="404" spans="2:6" x14ac:dyDescent="0.25">
      <c r="B404" s="61"/>
      <c r="C404" s="55"/>
      <c r="D404" s="42" t="s">
        <v>387</v>
      </c>
      <c r="E404" s="1">
        <v>101.81601097498142</v>
      </c>
      <c r="F404" s="56">
        <v>0.85524235923795111</v>
      </c>
    </row>
    <row r="405" spans="2:6" x14ac:dyDescent="0.25">
      <c r="B405" s="61"/>
      <c r="C405" s="55" t="s">
        <v>594</v>
      </c>
      <c r="D405" s="55"/>
      <c r="E405" s="63">
        <v>119.04930792448449</v>
      </c>
      <c r="F405" s="64">
        <v>4.9635498810452483E-3</v>
      </c>
    </row>
    <row r="406" spans="2:6" x14ac:dyDescent="0.25">
      <c r="B406" s="61"/>
      <c r="C406" s="55" t="s">
        <v>434</v>
      </c>
      <c r="D406" s="42" t="s">
        <v>389</v>
      </c>
      <c r="E406" s="1">
        <v>42.872177457421117</v>
      </c>
      <c r="F406" s="56">
        <v>5.620414621274452E-2</v>
      </c>
    </row>
    <row r="407" spans="2:6" x14ac:dyDescent="0.25">
      <c r="B407" s="61"/>
      <c r="C407" s="55"/>
      <c r="D407" s="42" t="s">
        <v>932</v>
      </c>
      <c r="E407" s="1">
        <v>120.59896090129914</v>
      </c>
      <c r="F407" s="56">
        <v>0.1581016415210883</v>
      </c>
    </row>
    <row r="408" spans="2:6" x14ac:dyDescent="0.25">
      <c r="B408" s="61"/>
      <c r="C408" s="55"/>
      <c r="D408" s="42" t="s">
        <v>390</v>
      </c>
      <c r="E408" s="1">
        <v>11.768921989747719</v>
      </c>
      <c r="F408" s="56">
        <v>1.5428705783257732E-2</v>
      </c>
    </row>
    <row r="409" spans="2:6" x14ac:dyDescent="0.25">
      <c r="B409" s="61"/>
      <c r="C409" s="55"/>
      <c r="D409" s="42" t="s">
        <v>388</v>
      </c>
      <c r="E409" s="1">
        <v>184.95573224351929</v>
      </c>
      <c r="F409" s="56">
        <v>0.24247144965342962</v>
      </c>
    </row>
    <row r="410" spans="2:6" x14ac:dyDescent="0.25">
      <c r="B410" s="61"/>
      <c r="C410" s="55"/>
      <c r="D410" s="42" t="s">
        <v>387</v>
      </c>
      <c r="E410" s="1">
        <v>402.59806420179626</v>
      </c>
      <c r="F410" s="56">
        <v>0.52779405682947977</v>
      </c>
    </row>
    <row r="411" spans="2:6" x14ac:dyDescent="0.25">
      <c r="B411" s="61"/>
      <c r="C411" s="55" t="s">
        <v>596</v>
      </c>
      <c r="D411" s="55"/>
      <c r="E411" s="63">
        <v>762.79385679378356</v>
      </c>
      <c r="F411" s="64">
        <v>3.1803337819926482E-2</v>
      </c>
    </row>
    <row r="412" spans="2:6" x14ac:dyDescent="0.25">
      <c r="B412" s="61"/>
      <c r="C412" s="55" t="s">
        <v>485</v>
      </c>
      <c r="D412" s="42" t="s">
        <v>387</v>
      </c>
      <c r="E412" s="1">
        <v>36.247275212827631</v>
      </c>
      <c r="F412" s="56">
        <v>1</v>
      </c>
    </row>
    <row r="413" spans="2:6" x14ac:dyDescent="0.25">
      <c r="B413" s="61"/>
      <c r="C413" s="55" t="s">
        <v>597</v>
      </c>
      <c r="D413" s="55"/>
      <c r="E413" s="63">
        <v>36.247275212827631</v>
      </c>
      <c r="F413" s="64">
        <v>1.511265892322272E-3</v>
      </c>
    </row>
    <row r="414" spans="2:6" x14ac:dyDescent="0.25">
      <c r="B414" s="61"/>
      <c r="C414" s="55" t="s">
        <v>166</v>
      </c>
      <c r="D414" s="42" t="s">
        <v>389</v>
      </c>
      <c r="E414" s="1">
        <v>56.620338820587293</v>
      </c>
      <c r="F414" s="56">
        <v>0.15628823329180577</v>
      </c>
    </row>
    <row r="415" spans="2:6" x14ac:dyDescent="0.25">
      <c r="B415" s="61"/>
      <c r="C415" s="55"/>
      <c r="D415" s="42" t="s">
        <v>949</v>
      </c>
      <c r="E415" s="1">
        <v>2.6996542451018057</v>
      </c>
      <c r="F415" s="56">
        <v>7.4518132751313056E-3</v>
      </c>
    </row>
    <row r="416" spans="2:6" x14ac:dyDescent="0.25">
      <c r="B416" s="61"/>
      <c r="C416" s="55"/>
      <c r="D416" s="42" t="s">
        <v>931</v>
      </c>
      <c r="E416" s="1">
        <v>25.702294949977293</v>
      </c>
      <c r="F416" s="56">
        <v>7.094564167136834E-2</v>
      </c>
    </row>
    <row r="417" spans="2:6" x14ac:dyDescent="0.25">
      <c r="B417" s="61"/>
      <c r="C417" s="55"/>
      <c r="D417" s="42" t="s">
        <v>932</v>
      </c>
      <c r="E417" s="1">
        <v>28.048448553895035</v>
      </c>
      <c r="F417" s="56">
        <v>7.7421692670451778E-2</v>
      </c>
    </row>
    <row r="418" spans="2:6" x14ac:dyDescent="0.25">
      <c r="B418" s="61"/>
      <c r="C418" s="55"/>
      <c r="D418" s="42" t="s">
        <v>390</v>
      </c>
      <c r="E418" s="1">
        <v>2.6996542451018057</v>
      </c>
      <c r="F418" s="56">
        <v>7.4518132751313056E-3</v>
      </c>
    </row>
    <row r="419" spans="2:6" x14ac:dyDescent="0.25">
      <c r="B419" s="61"/>
      <c r="C419" s="55"/>
      <c r="D419" s="42" t="s">
        <v>388</v>
      </c>
      <c r="E419" s="1">
        <v>20.01291747926216</v>
      </c>
      <c r="F419" s="56">
        <v>5.5241342263238319E-2</v>
      </c>
    </row>
    <row r="420" spans="2:6" x14ac:dyDescent="0.25">
      <c r="B420" s="61"/>
      <c r="C420" s="55"/>
      <c r="D420" s="42" t="s">
        <v>387</v>
      </c>
      <c r="E420" s="1">
        <v>226.49821238122007</v>
      </c>
      <c r="F420" s="56">
        <v>0.62519946355287315</v>
      </c>
    </row>
    <row r="421" spans="2:6" x14ac:dyDescent="0.25">
      <c r="B421" s="61"/>
      <c r="C421" s="55" t="s">
        <v>598</v>
      </c>
      <c r="D421" s="55"/>
      <c r="E421" s="63">
        <v>362.28152067514549</v>
      </c>
      <c r="F421" s="64">
        <v>1.5104685866738916E-2</v>
      </c>
    </row>
    <row r="422" spans="2:6" x14ac:dyDescent="0.25">
      <c r="B422" s="61"/>
      <c r="C422" s="55" t="s">
        <v>486</v>
      </c>
      <c r="D422" s="42" t="s">
        <v>389</v>
      </c>
      <c r="E422" s="1">
        <v>17.233296949503075</v>
      </c>
      <c r="F422" s="56">
        <v>0.12295879521827399</v>
      </c>
    </row>
    <row r="423" spans="2:6" x14ac:dyDescent="0.25">
      <c r="B423" s="61"/>
      <c r="C423" s="55"/>
      <c r="D423" s="42" t="s">
        <v>932</v>
      </c>
      <c r="E423" s="1">
        <v>5.5298256710281857</v>
      </c>
      <c r="F423" s="56">
        <v>3.9455056352192402E-2</v>
      </c>
    </row>
    <row r="424" spans="2:6" x14ac:dyDescent="0.25">
      <c r="B424" s="61"/>
      <c r="C424" s="55"/>
      <c r="D424" s="42" t="s">
        <v>387</v>
      </c>
      <c r="E424" s="1">
        <v>117.39193435535137</v>
      </c>
      <c r="F424" s="56">
        <v>0.83758614842953372</v>
      </c>
    </row>
    <row r="425" spans="2:6" x14ac:dyDescent="0.25">
      <c r="B425" s="61"/>
      <c r="C425" s="55" t="s">
        <v>599</v>
      </c>
      <c r="D425" s="55"/>
      <c r="E425" s="63">
        <v>140.15505697588262</v>
      </c>
      <c r="F425" s="64">
        <v>5.8435166781633735E-3</v>
      </c>
    </row>
    <row r="426" spans="2:6" x14ac:dyDescent="0.25">
      <c r="B426" s="61"/>
      <c r="C426" s="55" t="s">
        <v>163</v>
      </c>
      <c r="D426" s="42" t="s">
        <v>389</v>
      </c>
      <c r="E426" s="1">
        <v>14.028694067338158</v>
      </c>
      <c r="F426" s="56">
        <v>0.17523124660991959</v>
      </c>
    </row>
    <row r="427" spans="2:6" x14ac:dyDescent="0.25">
      <c r="B427" s="61"/>
      <c r="C427" s="55"/>
      <c r="D427" s="42" t="s">
        <v>949</v>
      </c>
      <c r="E427" s="1">
        <v>12.998132935026142</v>
      </c>
      <c r="F427" s="56">
        <v>0.16235859352789042</v>
      </c>
    </row>
    <row r="428" spans="2:6" x14ac:dyDescent="0.25">
      <c r="B428" s="61"/>
      <c r="C428" s="55"/>
      <c r="D428" s="42" t="s">
        <v>388</v>
      </c>
      <c r="E428" s="1">
        <v>17.18274605333578</v>
      </c>
      <c r="F428" s="56">
        <v>0.21462824669602415</v>
      </c>
    </row>
    <row r="429" spans="2:6" x14ac:dyDescent="0.25">
      <c r="B429" s="61"/>
      <c r="C429" s="55"/>
      <c r="D429" s="42" t="s">
        <v>387</v>
      </c>
      <c r="E429" s="1">
        <v>35.848603432465211</v>
      </c>
      <c r="F429" s="56">
        <v>0.44778191316616589</v>
      </c>
    </row>
    <row r="430" spans="2:6" x14ac:dyDescent="0.25">
      <c r="B430" s="61"/>
      <c r="C430" s="55" t="s">
        <v>600</v>
      </c>
      <c r="D430" s="55"/>
      <c r="E430" s="63">
        <v>80.058176488165287</v>
      </c>
      <c r="F430" s="64">
        <v>3.3378837669228141E-3</v>
      </c>
    </row>
    <row r="431" spans="2:6" x14ac:dyDescent="0.25">
      <c r="B431" s="61"/>
      <c r="C431" s="55" t="s">
        <v>487</v>
      </c>
      <c r="D431" s="42" t="s">
        <v>932</v>
      </c>
      <c r="E431" s="1">
        <v>21.895865953215246</v>
      </c>
      <c r="F431" s="56">
        <v>5.7484480747803858E-2</v>
      </c>
    </row>
    <row r="432" spans="2:6" x14ac:dyDescent="0.25">
      <c r="B432" s="61"/>
      <c r="C432" s="55"/>
      <c r="D432" s="42" t="s">
        <v>388</v>
      </c>
      <c r="E432" s="1">
        <v>49.58081344694552</v>
      </c>
      <c r="F432" s="56">
        <v>0.13016737141802215</v>
      </c>
    </row>
    <row r="433" spans="2:6" x14ac:dyDescent="0.25">
      <c r="B433" s="61"/>
      <c r="C433" s="55"/>
      <c r="D433" s="42" t="s">
        <v>387</v>
      </c>
      <c r="E433" s="1">
        <v>309.42379440383644</v>
      </c>
      <c r="F433" s="56">
        <v>0.81234814783417397</v>
      </c>
    </row>
    <row r="434" spans="2:6" x14ac:dyDescent="0.25">
      <c r="B434" s="61"/>
      <c r="C434" s="55" t="s">
        <v>606</v>
      </c>
      <c r="D434" s="55"/>
      <c r="E434" s="63">
        <v>380.90047380399722</v>
      </c>
      <c r="F434" s="64">
        <v>1.5880970115669791E-2</v>
      </c>
    </row>
    <row r="435" spans="2:6" x14ac:dyDescent="0.25">
      <c r="B435" s="61"/>
      <c r="C435" s="55" t="s">
        <v>435</v>
      </c>
      <c r="D435" s="42" t="s">
        <v>389</v>
      </c>
      <c r="E435" s="1">
        <v>8.6631971566942667</v>
      </c>
      <c r="F435" s="56">
        <v>5.4686516382140386E-2</v>
      </c>
    </row>
    <row r="436" spans="2:6" x14ac:dyDescent="0.25">
      <c r="B436" s="61"/>
      <c r="C436" s="55"/>
      <c r="D436" s="42" t="s">
        <v>932</v>
      </c>
      <c r="E436" s="1">
        <v>14.028694067338158</v>
      </c>
      <c r="F436" s="56">
        <v>8.8556267860151902E-2</v>
      </c>
    </row>
    <row r="437" spans="2:6" x14ac:dyDescent="0.25">
      <c r="B437" s="61"/>
      <c r="C437" s="55"/>
      <c r="D437" s="42" t="s">
        <v>388</v>
      </c>
      <c r="E437" s="1">
        <v>15.06209254414278</v>
      </c>
      <c r="F437" s="56">
        <v>9.5079605804433365E-2</v>
      </c>
    </row>
    <row r="438" spans="2:6" x14ac:dyDescent="0.25">
      <c r="B438" s="61"/>
      <c r="C438" s="55"/>
      <c r="D438" s="42" t="s">
        <v>387</v>
      </c>
      <c r="E438" s="1">
        <v>120.66161352745924</v>
      </c>
      <c r="F438" s="56">
        <v>0.76167760995327449</v>
      </c>
    </row>
    <row r="439" spans="2:6" x14ac:dyDescent="0.25">
      <c r="B439" s="61"/>
      <c r="C439" s="55" t="s">
        <v>616</v>
      </c>
      <c r="D439" s="55"/>
      <c r="E439" s="63">
        <v>158.41559729563443</v>
      </c>
      <c r="F439" s="64">
        <v>6.6048575402994142E-3</v>
      </c>
    </row>
    <row r="440" spans="2:6" x14ac:dyDescent="0.25">
      <c r="B440" s="61"/>
      <c r="C440" s="55" t="s">
        <v>242</v>
      </c>
      <c r="D440" s="42" t="s">
        <v>389</v>
      </c>
      <c r="E440" s="1">
        <v>8.809834805993086</v>
      </c>
      <c r="F440" s="56">
        <v>0.1206393007316599</v>
      </c>
    </row>
    <row r="441" spans="2:6" x14ac:dyDescent="0.25">
      <c r="B441" s="61"/>
      <c r="C441" s="55"/>
      <c r="D441" s="42" t="s">
        <v>387</v>
      </c>
      <c r="E441" s="1">
        <v>64.2164074928491</v>
      </c>
      <c r="F441" s="56">
        <v>0.87936069926834004</v>
      </c>
    </row>
    <row r="442" spans="2:6" x14ac:dyDescent="0.25">
      <c r="B442" s="61"/>
      <c r="C442" s="55" t="s">
        <v>617</v>
      </c>
      <c r="D442" s="55"/>
      <c r="E442" s="63">
        <v>73.026242298842192</v>
      </c>
      <c r="F442" s="64">
        <v>3.0446997348823036E-3</v>
      </c>
    </row>
    <row r="443" spans="2:6" x14ac:dyDescent="0.25">
      <c r="B443" s="61"/>
      <c r="C443" s="55" t="s">
        <v>656</v>
      </c>
      <c r="D443" s="42" t="s">
        <v>389</v>
      </c>
      <c r="E443" s="1">
        <v>6.547815230961298</v>
      </c>
      <c r="F443" s="56">
        <v>0.31821798032100818</v>
      </c>
    </row>
    <row r="444" spans="2:6" x14ac:dyDescent="0.25">
      <c r="B444" s="61"/>
      <c r="C444" s="55"/>
      <c r="D444" s="42" t="s">
        <v>387</v>
      </c>
      <c r="E444" s="1">
        <v>14.028694067338158</v>
      </c>
      <c r="F444" s="56">
        <v>0.68178201967899188</v>
      </c>
    </row>
    <row r="445" spans="2:6" x14ac:dyDescent="0.25">
      <c r="B445" s="61"/>
      <c r="C445" s="55" t="s">
        <v>955</v>
      </c>
      <c r="D445" s="55"/>
      <c r="E445" s="63">
        <v>20.576509298299456</v>
      </c>
      <c r="F445" s="64">
        <v>8.5790108368110425E-4</v>
      </c>
    </row>
    <row r="446" spans="2:6" x14ac:dyDescent="0.25">
      <c r="B446" s="61"/>
      <c r="C446" s="55" t="s">
        <v>488</v>
      </c>
      <c r="D446" s="42" t="s">
        <v>388</v>
      </c>
      <c r="E446" s="1">
        <v>21.98580258539279</v>
      </c>
      <c r="F446" s="56">
        <v>7.8350774492650807E-2</v>
      </c>
    </row>
    <row r="447" spans="2:6" x14ac:dyDescent="0.25">
      <c r="B447" s="61"/>
      <c r="C447" s="55"/>
      <c r="D447" s="42" t="s">
        <v>387</v>
      </c>
      <c r="E447" s="1">
        <v>251.73091429702606</v>
      </c>
      <c r="F447" s="56">
        <v>0.89709311371780998</v>
      </c>
    </row>
    <row r="448" spans="2:6" x14ac:dyDescent="0.25">
      <c r="B448" s="61"/>
      <c r="C448" s="55"/>
      <c r="D448" s="42" t="s">
        <v>391</v>
      </c>
      <c r="E448" s="1">
        <v>6.8906252626805244</v>
      </c>
      <c r="F448" s="56">
        <v>2.4556111789539162E-2</v>
      </c>
    </row>
    <row r="449" spans="2:6" x14ac:dyDescent="0.25">
      <c r="B449" s="61"/>
      <c r="C449" s="55" t="s">
        <v>619</v>
      </c>
      <c r="D449" s="55"/>
      <c r="E449" s="63">
        <v>280.60734214509938</v>
      </c>
      <c r="F449" s="64">
        <v>1.1699425759015915E-2</v>
      </c>
    </row>
    <row r="450" spans="2:6" x14ac:dyDescent="0.25">
      <c r="B450" s="61"/>
      <c r="C450" s="55" t="s">
        <v>489</v>
      </c>
      <c r="D450" s="42" t="s">
        <v>932</v>
      </c>
      <c r="E450" s="1">
        <v>14.028694067338158</v>
      </c>
      <c r="F450" s="56">
        <v>0.13363274168645725</v>
      </c>
    </row>
    <row r="451" spans="2:6" x14ac:dyDescent="0.25">
      <c r="B451" s="61"/>
      <c r="C451" s="55"/>
      <c r="D451" s="42" t="s">
        <v>388</v>
      </c>
      <c r="E451" s="1">
        <v>14.028694067338158</v>
      </c>
      <c r="F451" s="56">
        <v>0.13363274168645725</v>
      </c>
    </row>
    <row r="452" spans="2:6" x14ac:dyDescent="0.25">
      <c r="B452" s="61"/>
      <c r="C452" s="55"/>
      <c r="D452" s="42" t="s">
        <v>387</v>
      </c>
      <c r="E452" s="1">
        <v>76.922079399213757</v>
      </c>
      <c r="F452" s="56">
        <v>0.73273451662708544</v>
      </c>
    </row>
    <row r="453" spans="2:6" x14ac:dyDescent="0.25">
      <c r="B453" s="61"/>
      <c r="C453" s="55" t="s">
        <v>622</v>
      </c>
      <c r="D453" s="55"/>
      <c r="E453" s="63">
        <v>104.97946753389007</v>
      </c>
      <c r="F453" s="64">
        <v>4.3769328245113351E-3</v>
      </c>
    </row>
    <row r="454" spans="2:6" x14ac:dyDescent="0.25">
      <c r="B454" s="61"/>
      <c r="C454" s="55" t="s">
        <v>437</v>
      </c>
      <c r="D454" s="42" t="s">
        <v>389</v>
      </c>
      <c r="E454" s="1">
        <v>8.6631971566942667</v>
      </c>
      <c r="F454" s="56">
        <v>0.12099605608294729</v>
      </c>
    </row>
    <row r="455" spans="2:6" x14ac:dyDescent="0.25">
      <c r="B455" s="61"/>
      <c r="C455" s="55"/>
      <c r="D455" s="42" t="s">
        <v>387</v>
      </c>
      <c r="E455" s="1">
        <v>62.93580728321345</v>
      </c>
      <c r="F455" s="56">
        <v>0.87900394391705272</v>
      </c>
    </row>
    <row r="456" spans="2:6" x14ac:dyDescent="0.25">
      <c r="B456" s="61"/>
      <c r="C456" s="55" t="s">
        <v>623</v>
      </c>
      <c r="D456" s="55"/>
      <c r="E456" s="63">
        <v>71.599004439907716</v>
      </c>
      <c r="F456" s="64">
        <v>2.9851935821087728E-3</v>
      </c>
    </row>
    <row r="457" spans="2:6" x14ac:dyDescent="0.25">
      <c r="B457" s="61"/>
      <c r="C457" s="55" t="s">
        <v>871</v>
      </c>
      <c r="D457" s="42" t="s">
        <v>390</v>
      </c>
      <c r="E457" s="1">
        <v>5.8198946515397081</v>
      </c>
      <c r="F457" s="56">
        <v>3.9466654883753727E-2</v>
      </c>
    </row>
    <row r="458" spans="2:6" x14ac:dyDescent="0.25">
      <c r="B458" s="61"/>
      <c r="C458" s="55"/>
      <c r="D458" s="42" t="s">
        <v>388</v>
      </c>
      <c r="E458" s="1">
        <v>27.310015817297369</v>
      </c>
      <c r="F458" s="56">
        <v>0.18519836417416582</v>
      </c>
    </row>
    <row r="459" spans="2:6" x14ac:dyDescent="0.25">
      <c r="B459" s="61"/>
      <c r="C459" s="55"/>
      <c r="D459" s="42" t="s">
        <v>387</v>
      </c>
      <c r="E459" s="1">
        <v>114.33368047095252</v>
      </c>
      <c r="F459" s="56">
        <v>0.77533498094208053</v>
      </c>
    </row>
    <row r="460" spans="2:6" x14ac:dyDescent="0.25">
      <c r="B460" s="61"/>
      <c r="C460" s="55" t="s">
        <v>958</v>
      </c>
      <c r="D460" s="55"/>
      <c r="E460" s="63">
        <v>147.46359093978958</v>
      </c>
      <c r="F460" s="64">
        <v>6.1482330475367795E-3</v>
      </c>
    </row>
    <row r="461" spans="2:6" x14ac:dyDescent="0.25">
      <c r="B461" s="61"/>
      <c r="C461" s="55" t="s">
        <v>211</v>
      </c>
      <c r="D461" s="42" t="s">
        <v>387</v>
      </c>
      <c r="E461" s="1">
        <v>87.641604806389807</v>
      </c>
      <c r="F461" s="56">
        <v>1</v>
      </c>
    </row>
    <row r="462" spans="2:6" x14ac:dyDescent="0.25">
      <c r="B462" s="61"/>
      <c r="C462" s="55" t="s">
        <v>625</v>
      </c>
      <c r="D462" s="55"/>
      <c r="E462" s="63">
        <v>87.641604806389807</v>
      </c>
      <c r="F462" s="64">
        <v>3.6540613691539402E-3</v>
      </c>
    </row>
    <row r="463" spans="2:6" x14ac:dyDescent="0.25">
      <c r="B463" s="61"/>
      <c r="C463" s="55" t="s">
        <v>490</v>
      </c>
      <c r="D463" s="42" t="s">
        <v>932</v>
      </c>
      <c r="E463" s="1">
        <v>27.897966023899574</v>
      </c>
      <c r="F463" s="56">
        <v>9.1748146564291491E-2</v>
      </c>
    </row>
    <row r="464" spans="2:6" x14ac:dyDescent="0.25">
      <c r="B464" s="61"/>
      <c r="C464" s="55"/>
      <c r="D464" s="42" t="s">
        <v>388</v>
      </c>
      <c r="E464" s="1">
        <v>38.432829086628665</v>
      </c>
      <c r="F464" s="56">
        <v>0.12639419063381196</v>
      </c>
    </row>
    <row r="465" spans="2:6" x14ac:dyDescent="0.25">
      <c r="B465" s="61"/>
      <c r="C465" s="55"/>
      <c r="D465" s="42" t="s">
        <v>387</v>
      </c>
      <c r="E465" s="1">
        <v>237.74037219474681</v>
      </c>
      <c r="F465" s="56">
        <v>0.78185766280189661</v>
      </c>
    </row>
    <row r="466" spans="2:6" x14ac:dyDescent="0.25">
      <c r="B466" s="61"/>
      <c r="C466" s="55" t="s">
        <v>627</v>
      </c>
      <c r="D466" s="55"/>
      <c r="E466" s="63">
        <v>304.07116730527503</v>
      </c>
      <c r="F466" s="64">
        <v>1.2677708359839867E-2</v>
      </c>
    </row>
    <row r="467" spans="2:6" x14ac:dyDescent="0.25">
      <c r="B467" s="61"/>
      <c r="C467" s="55" t="s">
        <v>491</v>
      </c>
      <c r="D467" s="42" t="s">
        <v>387</v>
      </c>
      <c r="E467" s="1">
        <v>108.69730591453815</v>
      </c>
      <c r="F467" s="56">
        <v>1</v>
      </c>
    </row>
    <row r="468" spans="2:6" x14ac:dyDescent="0.25">
      <c r="B468" s="61"/>
      <c r="C468" s="55" t="s">
        <v>628</v>
      </c>
      <c r="D468" s="55"/>
      <c r="E468" s="63">
        <v>108.69730591453815</v>
      </c>
      <c r="F468" s="64">
        <v>4.5319415059873903E-3</v>
      </c>
    </row>
    <row r="469" spans="2:6" x14ac:dyDescent="0.25">
      <c r="B469" s="61"/>
      <c r="C469" s="55" t="s">
        <v>956</v>
      </c>
      <c r="D469" s="42" t="s">
        <v>388</v>
      </c>
      <c r="E469" s="1">
        <v>14.028694067338158</v>
      </c>
      <c r="F469" s="56">
        <v>8.677656863313167E-2</v>
      </c>
    </row>
    <row r="470" spans="2:6" x14ac:dyDescent="0.25">
      <c r="B470" s="61"/>
      <c r="C470" s="55"/>
      <c r="D470" s="42" t="s">
        <v>387</v>
      </c>
      <c r="E470" s="1">
        <v>147.63584612262667</v>
      </c>
      <c r="F470" s="56">
        <v>0.91322343136686823</v>
      </c>
    </row>
    <row r="471" spans="2:6" x14ac:dyDescent="0.25">
      <c r="B471" s="61"/>
      <c r="C471" s="55" t="s">
        <v>957</v>
      </c>
      <c r="D471" s="55"/>
      <c r="E471" s="63">
        <v>161.66454018996484</v>
      </c>
      <c r="F471" s="64">
        <v>6.7403164555827006E-3</v>
      </c>
    </row>
    <row r="472" spans="2:6" x14ac:dyDescent="0.25">
      <c r="B472" s="61"/>
      <c r="C472" s="55" t="s">
        <v>953</v>
      </c>
      <c r="D472" s="42" t="s">
        <v>387</v>
      </c>
      <c r="E472" s="1">
        <v>20.978414057078854</v>
      </c>
      <c r="F472" s="56">
        <v>1</v>
      </c>
    </row>
    <row r="473" spans="2:6" x14ac:dyDescent="0.25">
      <c r="B473" s="61"/>
      <c r="C473" s="55" t="s">
        <v>954</v>
      </c>
      <c r="D473" s="55"/>
      <c r="E473" s="63">
        <v>20.978414057078854</v>
      </c>
      <c r="F473" s="64">
        <v>8.7465779022908674E-4</v>
      </c>
    </row>
    <row r="474" spans="2:6" x14ac:dyDescent="0.25">
      <c r="B474" s="61"/>
      <c r="C474" s="55" t="s">
        <v>436</v>
      </c>
      <c r="D474" s="42" t="s">
        <v>389</v>
      </c>
      <c r="E474" s="1">
        <v>14.028694067338158</v>
      </c>
      <c r="F474" s="56">
        <v>1</v>
      </c>
    </row>
    <row r="475" spans="2:6" x14ac:dyDescent="0.25">
      <c r="B475" s="57"/>
      <c r="C475" s="55" t="s">
        <v>618</v>
      </c>
      <c r="D475" s="55"/>
      <c r="E475" s="63">
        <v>14.028694067338158</v>
      </c>
      <c r="F475" s="64">
        <v>5.8490153351689904E-4</v>
      </c>
    </row>
    <row r="476" spans="2:6" x14ac:dyDescent="0.25">
      <c r="B476" s="58" t="s">
        <v>959</v>
      </c>
      <c r="C476" s="58"/>
      <c r="D476" s="58"/>
      <c r="E476" s="59">
        <v>23984.710696493396</v>
      </c>
      <c r="F476" s="60">
        <v>0.41131755707527384</v>
      </c>
    </row>
    <row r="477" spans="2:6" x14ac:dyDescent="0.25">
      <c r="B477" s="61" t="s">
        <v>668</v>
      </c>
      <c r="C477" s="55" t="s">
        <v>438</v>
      </c>
      <c r="D477" s="42" t="s">
        <v>389</v>
      </c>
      <c r="E477" s="1">
        <v>6.1848884932997086</v>
      </c>
      <c r="F477" s="56">
        <v>5.0759627132901268E-2</v>
      </c>
    </row>
    <row r="478" spans="2:6" x14ac:dyDescent="0.25">
      <c r="B478" s="61"/>
      <c r="C478" s="55"/>
      <c r="D478" s="42" t="s">
        <v>932</v>
      </c>
      <c r="E478" s="1">
        <v>2.2021173442403299</v>
      </c>
      <c r="F478" s="56">
        <v>1.8072865083602944E-2</v>
      </c>
    </row>
    <row r="479" spans="2:6" x14ac:dyDescent="0.25">
      <c r="B479" s="61"/>
      <c r="C479" s="55"/>
      <c r="D479" s="42" t="s">
        <v>388</v>
      </c>
      <c r="E479" s="1">
        <v>74.148155903568863</v>
      </c>
      <c r="F479" s="56">
        <v>0.60853687990248517</v>
      </c>
    </row>
    <row r="480" spans="2:6" x14ac:dyDescent="0.25">
      <c r="B480" s="61"/>
      <c r="C480" s="55"/>
      <c r="D480" s="42" t="s">
        <v>387</v>
      </c>
      <c r="E480" s="1">
        <v>39.311448304038585</v>
      </c>
      <c r="F480" s="56">
        <v>0.3226306278810106</v>
      </c>
    </row>
    <row r="481" spans="2:6" x14ac:dyDescent="0.25">
      <c r="B481" s="61"/>
      <c r="C481" s="55" t="s">
        <v>517</v>
      </c>
      <c r="D481" s="55"/>
      <c r="E481" s="63">
        <v>121.84661004514749</v>
      </c>
      <c r="F481" s="64">
        <v>4.5338775420260234E-3</v>
      </c>
    </row>
    <row r="482" spans="2:6" x14ac:dyDescent="0.25">
      <c r="B482" s="61"/>
      <c r="C482" s="55" t="s">
        <v>212</v>
      </c>
      <c r="D482" s="42" t="s">
        <v>387</v>
      </c>
      <c r="E482" s="1">
        <v>8.5601474382129581</v>
      </c>
      <c r="F482" s="56">
        <v>1</v>
      </c>
    </row>
    <row r="483" spans="2:6" x14ac:dyDescent="0.25">
      <c r="B483" s="61"/>
      <c r="C483" s="55" t="s">
        <v>518</v>
      </c>
      <c r="D483" s="55"/>
      <c r="E483" s="63">
        <v>8.5601474382129581</v>
      </c>
      <c r="F483" s="64">
        <v>3.1852064010779552E-4</v>
      </c>
    </row>
    <row r="484" spans="2:6" x14ac:dyDescent="0.25">
      <c r="B484" s="61"/>
      <c r="C484" s="55" t="s">
        <v>220</v>
      </c>
      <c r="D484" s="42" t="s">
        <v>389</v>
      </c>
      <c r="E484" s="1">
        <v>45.909786995435795</v>
      </c>
      <c r="F484" s="56">
        <v>1.6066434342416783E-2</v>
      </c>
    </row>
    <row r="485" spans="2:6" x14ac:dyDescent="0.25">
      <c r="B485" s="61"/>
      <c r="C485" s="55"/>
      <c r="D485" s="42" t="s">
        <v>949</v>
      </c>
      <c r="E485" s="1">
        <v>9.5808038501957089</v>
      </c>
      <c r="F485" s="56">
        <v>3.3528658284135895E-3</v>
      </c>
    </row>
    <row r="486" spans="2:6" x14ac:dyDescent="0.25">
      <c r="B486" s="61"/>
      <c r="C486" s="55"/>
      <c r="D486" s="42" t="s">
        <v>931</v>
      </c>
      <c r="E486" s="1">
        <v>87.870058836349386</v>
      </c>
      <c r="F486" s="56">
        <v>3.0750709671096048E-2</v>
      </c>
    </row>
    <row r="487" spans="2:6" x14ac:dyDescent="0.25">
      <c r="B487" s="61"/>
      <c r="C487" s="55"/>
      <c r="D487" s="42" t="s">
        <v>932</v>
      </c>
      <c r="E487" s="1">
        <v>90.002941995837716</v>
      </c>
      <c r="F487" s="56">
        <v>3.1497126273842921E-2</v>
      </c>
    </row>
    <row r="488" spans="2:6" x14ac:dyDescent="0.25">
      <c r="B488" s="61"/>
      <c r="C488" s="55"/>
      <c r="D488" s="42" t="s">
        <v>390</v>
      </c>
      <c r="E488" s="1">
        <v>56.337292225336256</v>
      </c>
      <c r="F488" s="56">
        <v>1.9715608932315425E-2</v>
      </c>
    </row>
    <row r="489" spans="2:6" x14ac:dyDescent="0.25">
      <c r="B489" s="61"/>
      <c r="C489" s="55"/>
      <c r="D489" s="42" t="s">
        <v>388</v>
      </c>
      <c r="E489" s="1">
        <v>619.62103546217418</v>
      </c>
      <c r="F489" s="56">
        <v>0.21684048946737713</v>
      </c>
    </row>
    <row r="490" spans="2:6" x14ac:dyDescent="0.25">
      <c r="B490" s="61"/>
      <c r="C490" s="55"/>
      <c r="D490" s="42" t="s">
        <v>387</v>
      </c>
      <c r="E490" s="1">
        <v>1948.1750222074484</v>
      </c>
      <c r="F490" s="56">
        <v>0.68177676548453814</v>
      </c>
    </row>
    <row r="491" spans="2:6" x14ac:dyDescent="0.25">
      <c r="B491" s="61"/>
      <c r="C491" s="55" t="s">
        <v>522</v>
      </c>
      <c r="D491" s="55"/>
      <c r="E491" s="63">
        <v>2857.4969415727774</v>
      </c>
      <c r="F491" s="64">
        <v>0.10632664466417639</v>
      </c>
    </row>
    <row r="492" spans="2:6" x14ac:dyDescent="0.25">
      <c r="B492" s="61"/>
      <c r="C492" s="55" t="s">
        <v>439</v>
      </c>
      <c r="D492" s="42" t="s">
        <v>388</v>
      </c>
      <c r="E492" s="1">
        <v>4.004105869266505</v>
      </c>
      <c r="F492" s="56">
        <v>9.9291745783313012E-2</v>
      </c>
    </row>
    <row r="493" spans="2:6" x14ac:dyDescent="0.25">
      <c r="B493" s="61"/>
      <c r="C493" s="55"/>
      <c r="D493" s="42" t="s">
        <v>387</v>
      </c>
      <c r="E493" s="1">
        <v>36.322568192893414</v>
      </c>
      <c r="F493" s="56">
        <v>0.90070825421668699</v>
      </c>
    </row>
    <row r="494" spans="2:6" x14ac:dyDescent="0.25">
      <c r="B494" s="61"/>
      <c r="C494" s="55" t="s">
        <v>529</v>
      </c>
      <c r="D494" s="55"/>
      <c r="E494" s="63">
        <v>40.326674062159917</v>
      </c>
      <c r="F494" s="64">
        <v>1.5005440184776941E-3</v>
      </c>
    </row>
    <row r="495" spans="2:6" x14ac:dyDescent="0.25">
      <c r="B495" s="61"/>
      <c r="C495" s="55" t="s">
        <v>336</v>
      </c>
      <c r="D495" s="42" t="s">
        <v>389</v>
      </c>
      <c r="E495" s="1">
        <v>2.2021173442403299</v>
      </c>
      <c r="F495" s="56">
        <v>3.1166853983487713E-2</v>
      </c>
    </row>
    <row r="496" spans="2:6" x14ac:dyDescent="0.25">
      <c r="B496" s="61"/>
      <c r="C496" s="55"/>
      <c r="D496" s="42" t="s">
        <v>932</v>
      </c>
      <c r="E496" s="1">
        <v>8.452293953793216</v>
      </c>
      <c r="F496" s="56">
        <v>0.11962641871578637</v>
      </c>
    </row>
    <row r="497" spans="2:6" x14ac:dyDescent="0.25">
      <c r="B497" s="61"/>
      <c r="C497" s="55"/>
      <c r="D497" s="42" t="s">
        <v>387</v>
      </c>
      <c r="E497" s="1">
        <v>60.001335522194694</v>
      </c>
      <c r="F497" s="56">
        <v>0.84920672730072588</v>
      </c>
    </row>
    <row r="498" spans="2:6" x14ac:dyDescent="0.25">
      <c r="B498" s="61"/>
      <c r="C498" s="55" t="s">
        <v>533</v>
      </c>
      <c r="D498" s="55"/>
      <c r="E498" s="63">
        <v>70.655746820228245</v>
      </c>
      <c r="F498" s="64">
        <v>2.629080149251695E-3</v>
      </c>
    </row>
    <row r="499" spans="2:6" x14ac:dyDescent="0.25">
      <c r="B499" s="61"/>
      <c r="C499" s="55" t="s">
        <v>663</v>
      </c>
      <c r="D499" s="42" t="s">
        <v>387</v>
      </c>
      <c r="E499" s="1">
        <v>10.178075731033553</v>
      </c>
      <c r="F499" s="56">
        <v>1</v>
      </c>
    </row>
    <row r="500" spans="2:6" x14ac:dyDescent="0.25">
      <c r="B500" s="61"/>
      <c r="C500" s="55" t="s">
        <v>960</v>
      </c>
      <c r="D500" s="55"/>
      <c r="E500" s="63">
        <v>10.178075731033553</v>
      </c>
      <c r="F500" s="64">
        <v>3.7872328955951029E-4</v>
      </c>
    </row>
    <row r="501" spans="2:6" x14ac:dyDescent="0.25">
      <c r="B501" s="61"/>
      <c r="C501" s="55" t="s">
        <v>440</v>
      </c>
      <c r="D501" s="42" t="s">
        <v>389</v>
      </c>
      <c r="E501" s="1">
        <v>2.192469977280104</v>
      </c>
      <c r="F501" s="56">
        <v>3.2059521502450588E-3</v>
      </c>
    </row>
    <row r="502" spans="2:6" x14ac:dyDescent="0.25">
      <c r="B502" s="61"/>
      <c r="C502" s="55"/>
      <c r="D502" s="42" t="s">
        <v>949</v>
      </c>
      <c r="E502" s="1">
        <v>25.676947224778409</v>
      </c>
      <c r="F502" s="56">
        <v>3.7546267460925133E-2</v>
      </c>
    </row>
    <row r="503" spans="2:6" x14ac:dyDescent="0.25">
      <c r="B503" s="61"/>
      <c r="C503" s="55"/>
      <c r="D503" s="42" t="s">
        <v>932</v>
      </c>
      <c r="E503" s="1">
        <v>10.838880150990876</v>
      </c>
      <c r="F503" s="56">
        <v>1.5849216402692049E-2</v>
      </c>
    </row>
    <row r="504" spans="2:6" x14ac:dyDescent="0.25">
      <c r="B504" s="61"/>
      <c r="C504" s="55"/>
      <c r="D504" s="42" t="s">
        <v>388</v>
      </c>
      <c r="E504" s="1">
        <v>157.1413977871845</v>
      </c>
      <c r="F504" s="56">
        <v>0.22978093536009034</v>
      </c>
    </row>
    <row r="505" spans="2:6" x14ac:dyDescent="0.25">
      <c r="B505" s="61"/>
      <c r="C505" s="55"/>
      <c r="D505" s="42" t="s">
        <v>387</v>
      </c>
      <c r="E505" s="1">
        <v>488.02513346958006</v>
      </c>
      <c r="F505" s="56">
        <v>0.7136176286260475</v>
      </c>
    </row>
    <row r="506" spans="2:6" x14ac:dyDescent="0.25">
      <c r="B506" s="61"/>
      <c r="C506" s="55" t="s">
        <v>542</v>
      </c>
      <c r="D506" s="55"/>
      <c r="E506" s="63">
        <v>683.8748286098139</v>
      </c>
      <c r="F506" s="64">
        <v>2.54467869548613E-2</v>
      </c>
    </row>
    <row r="507" spans="2:6" x14ac:dyDescent="0.25">
      <c r="B507" s="61"/>
      <c r="C507" s="55" t="s">
        <v>209</v>
      </c>
      <c r="D507" s="42" t="s">
        <v>389</v>
      </c>
      <c r="E507" s="1">
        <v>144.89047605398929</v>
      </c>
      <c r="F507" s="56">
        <v>3.5429038627677559E-2</v>
      </c>
    </row>
    <row r="508" spans="2:6" x14ac:dyDescent="0.25">
      <c r="B508" s="61"/>
      <c r="C508" s="55"/>
      <c r="D508" s="42" t="s">
        <v>931</v>
      </c>
      <c r="E508" s="1">
        <v>72.875824260123707</v>
      </c>
      <c r="F508" s="56">
        <v>1.7819807506006712E-2</v>
      </c>
    </row>
    <row r="509" spans="2:6" x14ac:dyDescent="0.25">
      <c r="B509" s="61"/>
      <c r="C509" s="55"/>
      <c r="D509" s="42" t="s">
        <v>932</v>
      </c>
      <c r="E509" s="1">
        <v>383.64642120008824</v>
      </c>
      <c r="F509" s="56">
        <v>9.3810333475634583E-2</v>
      </c>
    </row>
    <row r="510" spans="2:6" x14ac:dyDescent="0.25">
      <c r="B510" s="61"/>
      <c r="C510" s="55"/>
      <c r="D510" s="42" t="s">
        <v>390</v>
      </c>
      <c r="E510" s="1">
        <v>66.285959337147361</v>
      </c>
      <c r="F510" s="56">
        <v>1.6208434658972176E-2</v>
      </c>
    </row>
    <row r="511" spans="2:6" x14ac:dyDescent="0.25">
      <c r="B511" s="61"/>
      <c r="C511" s="55"/>
      <c r="D511" s="42" t="s">
        <v>388</v>
      </c>
      <c r="E511" s="1">
        <v>1226.0925799359472</v>
      </c>
      <c r="F511" s="56">
        <v>0.29980770688801595</v>
      </c>
    </row>
    <row r="512" spans="2:6" x14ac:dyDescent="0.25">
      <c r="B512" s="61"/>
      <c r="C512" s="55"/>
      <c r="D512" s="42" t="s">
        <v>387</v>
      </c>
      <c r="E512" s="1">
        <v>2159.90627158608</v>
      </c>
      <c r="F512" s="56">
        <v>0.52814653393555</v>
      </c>
    </row>
    <row r="513" spans="2:6" x14ac:dyDescent="0.25">
      <c r="B513" s="61"/>
      <c r="C513" s="55"/>
      <c r="D513" s="42" t="s">
        <v>391</v>
      </c>
      <c r="E513" s="1">
        <v>35.899071605576786</v>
      </c>
      <c r="F513" s="56">
        <v>8.7781449081430086E-3</v>
      </c>
    </row>
    <row r="514" spans="2:6" x14ac:dyDescent="0.25">
      <c r="B514" s="61"/>
      <c r="C514" s="55" t="s">
        <v>544</v>
      </c>
      <c r="D514" s="55"/>
      <c r="E514" s="63">
        <v>4089.5966039789528</v>
      </c>
      <c r="F514" s="64">
        <v>0.1521727210289712</v>
      </c>
    </row>
    <row r="515" spans="2:6" x14ac:dyDescent="0.25">
      <c r="B515" s="61"/>
      <c r="C515" s="55" t="s">
        <v>314</v>
      </c>
      <c r="D515" s="42" t="s">
        <v>389</v>
      </c>
      <c r="E515" s="1">
        <v>4.900752024053447</v>
      </c>
      <c r="F515" s="56">
        <v>8.1325804434576911E-3</v>
      </c>
    </row>
    <row r="516" spans="2:6" x14ac:dyDescent="0.25">
      <c r="B516" s="61"/>
      <c r="C516" s="55"/>
      <c r="D516" s="42" t="s">
        <v>932</v>
      </c>
      <c r="E516" s="1">
        <v>13.539910173773018</v>
      </c>
      <c r="F516" s="56">
        <v>2.2468879907603212E-2</v>
      </c>
    </row>
    <row r="517" spans="2:6" x14ac:dyDescent="0.25">
      <c r="B517" s="61"/>
      <c r="C517" s="55"/>
      <c r="D517" s="42" t="s">
        <v>388</v>
      </c>
      <c r="E517" s="1">
        <v>81.272029424488409</v>
      </c>
      <c r="F517" s="56">
        <v>0.13486732522961545</v>
      </c>
    </row>
    <row r="518" spans="2:6" x14ac:dyDescent="0.25">
      <c r="B518" s="61"/>
      <c r="C518" s="55"/>
      <c r="D518" s="42" t="s">
        <v>387</v>
      </c>
      <c r="E518" s="1">
        <v>502.89456915134156</v>
      </c>
      <c r="F518" s="56">
        <v>0.83453121441932365</v>
      </c>
    </row>
    <row r="519" spans="2:6" x14ac:dyDescent="0.25">
      <c r="B519" s="61"/>
      <c r="C519" s="55" t="s">
        <v>546</v>
      </c>
      <c r="D519" s="55"/>
      <c r="E519" s="63">
        <v>602.60726077365644</v>
      </c>
      <c r="F519" s="64">
        <v>2.2422843977942145E-2</v>
      </c>
    </row>
    <row r="520" spans="2:6" x14ac:dyDescent="0.25">
      <c r="B520" s="61"/>
      <c r="C520" s="55" t="s">
        <v>493</v>
      </c>
      <c r="D520" s="42" t="s">
        <v>389</v>
      </c>
      <c r="E520" s="1">
        <v>11.146922434401912</v>
      </c>
      <c r="F520" s="56">
        <v>0.18995265294364472</v>
      </c>
    </row>
    <row r="521" spans="2:6" x14ac:dyDescent="0.25">
      <c r="B521" s="61"/>
      <c r="C521" s="55"/>
      <c r="D521" s="42" t="s">
        <v>931</v>
      </c>
      <c r="E521" s="1">
        <v>6.1848884932997086</v>
      </c>
      <c r="F521" s="56">
        <v>0.10539554611388458</v>
      </c>
    </row>
    <row r="522" spans="2:6" x14ac:dyDescent="0.25">
      <c r="B522" s="61"/>
      <c r="C522" s="55"/>
      <c r="D522" s="42" t="s">
        <v>387</v>
      </c>
      <c r="E522" s="1">
        <v>41.350825306439248</v>
      </c>
      <c r="F522" s="56">
        <v>0.7046518009424706</v>
      </c>
    </row>
    <row r="523" spans="2:6" x14ac:dyDescent="0.25">
      <c r="B523" s="61"/>
      <c r="C523" s="55" t="s">
        <v>573</v>
      </c>
      <c r="D523" s="55"/>
      <c r="E523" s="63">
        <v>58.682636234140872</v>
      </c>
      <c r="F523" s="64">
        <v>2.1835641256680955E-3</v>
      </c>
    </row>
    <row r="524" spans="2:6" x14ac:dyDescent="0.25">
      <c r="B524" s="61"/>
      <c r="C524" s="55" t="s">
        <v>441</v>
      </c>
      <c r="D524" s="42" t="s">
        <v>932</v>
      </c>
      <c r="E524" s="1">
        <v>16.507031948915522</v>
      </c>
      <c r="F524" s="56">
        <v>5.6070141591547544E-2</v>
      </c>
    </row>
    <row r="525" spans="2:6" x14ac:dyDescent="0.25">
      <c r="B525" s="61"/>
      <c r="C525" s="55"/>
      <c r="D525" s="42" t="s">
        <v>390</v>
      </c>
      <c r="E525" s="1">
        <v>17.421072811527964</v>
      </c>
      <c r="F525" s="56">
        <v>5.917490329224244E-2</v>
      </c>
    </row>
    <row r="526" spans="2:6" x14ac:dyDescent="0.25">
      <c r="B526" s="61"/>
      <c r="C526" s="55"/>
      <c r="D526" s="42" t="s">
        <v>388</v>
      </c>
      <c r="E526" s="1">
        <v>55.69370023669034</v>
      </c>
      <c r="F526" s="56">
        <v>0.18917717416992041</v>
      </c>
    </row>
    <row r="527" spans="2:6" x14ac:dyDescent="0.25">
      <c r="B527" s="61"/>
      <c r="C527" s="55"/>
      <c r="D527" s="42" t="s">
        <v>387</v>
      </c>
      <c r="E527" s="1">
        <v>197.88725342858783</v>
      </c>
      <c r="F527" s="56">
        <v>0.67217209933566091</v>
      </c>
    </row>
    <row r="528" spans="2:6" x14ac:dyDescent="0.25">
      <c r="B528" s="61"/>
      <c r="C528" s="55"/>
      <c r="D528" s="42" t="s">
        <v>391</v>
      </c>
      <c r="E528" s="1">
        <v>6.8906252626805244</v>
      </c>
      <c r="F528" s="56">
        <v>2.3405681610628642E-2</v>
      </c>
    </row>
    <row r="529" spans="2:6" x14ac:dyDescent="0.25">
      <c r="B529" s="61"/>
      <c r="C529" s="55" t="s">
        <v>575</v>
      </c>
      <c r="D529" s="55"/>
      <c r="E529" s="63">
        <v>294.39968368840221</v>
      </c>
      <c r="F529" s="64">
        <v>1.0954528105130231E-2</v>
      </c>
    </row>
    <row r="530" spans="2:6" x14ac:dyDescent="0.25">
      <c r="B530" s="61"/>
      <c r="C530" s="55" t="s">
        <v>325</v>
      </c>
      <c r="D530" s="42" t="s">
        <v>389</v>
      </c>
      <c r="E530" s="1">
        <v>307.48721131403363</v>
      </c>
      <c r="F530" s="56">
        <v>3.3907574015236371E-2</v>
      </c>
    </row>
    <row r="531" spans="2:6" x14ac:dyDescent="0.25">
      <c r="B531" s="61"/>
      <c r="C531" s="55"/>
      <c r="D531" s="42" t="s">
        <v>949</v>
      </c>
      <c r="E531" s="1">
        <v>81.888780777550593</v>
      </c>
      <c r="F531" s="56">
        <v>9.0301313129946652E-3</v>
      </c>
    </row>
    <row r="532" spans="2:6" x14ac:dyDescent="0.25">
      <c r="B532" s="61"/>
      <c r="C532" s="55"/>
      <c r="D532" s="42" t="s">
        <v>931</v>
      </c>
      <c r="E532" s="1">
        <v>69.664556082982358</v>
      </c>
      <c r="F532" s="56">
        <v>7.6821279217686332E-3</v>
      </c>
    </row>
    <row r="533" spans="2:6" x14ac:dyDescent="0.25">
      <c r="B533" s="61"/>
      <c r="C533" s="55"/>
      <c r="D533" s="42" t="s">
        <v>932</v>
      </c>
      <c r="E533" s="1">
        <v>425.35062531431885</v>
      </c>
      <c r="F533" s="56">
        <v>4.690474035859226E-2</v>
      </c>
    </row>
    <row r="534" spans="2:6" x14ac:dyDescent="0.25">
      <c r="B534" s="61"/>
      <c r="C534" s="55"/>
      <c r="D534" s="42" t="s">
        <v>390</v>
      </c>
      <c r="E534" s="1">
        <v>75.149104702328557</v>
      </c>
      <c r="F534" s="56">
        <v>8.2869262073816136E-3</v>
      </c>
    </row>
    <row r="535" spans="2:6" x14ac:dyDescent="0.25">
      <c r="B535" s="61"/>
      <c r="C535" s="55"/>
      <c r="D535" s="42" t="s">
        <v>388</v>
      </c>
      <c r="E535" s="1">
        <v>2558.9484039505251</v>
      </c>
      <c r="F535" s="56">
        <v>0.28218322328699513</v>
      </c>
    </row>
    <row r="536" spans="2:6" x14ac:dyDescent="0.25">
      <c r="B536" s="61"/>
      <c r="C536" s="55"/>
      <c r="D536" s="42" t="s">
        <v>387</v>
      </c>
      <c r="E536" s="1">
        <v>5501.1144573281417</v>
      </c>
      <c r="F536" s="56">
        <v>0.60662505224531171</v>
      </c>
    </row>
    <row r="537" spans="2:6" x14ac:dyDescent="0.25">
      <c r="B537" s="61"/>
      <c r="C537" s="55"/>
      <c r="D537" s="42" t="s">
        <v>391</v>
      </c>
      <c r="E537" s="1">
        <v>48.789992278920238</v>
      </c>
      <c r="F537" s="56">
        <v>5.3802246517196698E-3</v>
      </c>
    </row>
    <row r="538" spans="2:6" x14ac:dyDescent="0.25">
      <c r="B538" s="61"/>
      <c r="C538" s="55" t="s">
        <v>577</v>
      </c>
      <c r="D538" s="55"/>
      <c r="E538" s="63">
        <v>9068.3931317488004</v>
      </c>
      <c r="F538" s="64">
        <v>0.33743231713270233</v>
      </c>
    </row>
    <row r="539" spans="2:6" x14ac:dyDescent="0.25">
      <c r="B539" s="61"/>
      <c r="C539" s="55" t="s">
        <v>442</v>
      </c>
      <c r="D539" s="42" t="s">
        <v>389</v>
      </c>
      <c r="E539" s="1">
        <v>8.6631971566942667</v>
      </c>
      <c r="F539" s="56">
        <v>0.5</v>
      </c>
    </row>
    <row r="540" spans="2:6" x14ac:dyDescent="0.25">
      <c r="B540" s="61"/>
      <c r="C540" s="55"/>
      <c r="D540" s="42" t="s">
        <v>387</v>
      </c>
      <c r="E540" s="1">
        <v>8.6631971566942667</v>
      </c>
      <c r="F540" s="56">
        <v>0.5</v>
      </c>
    </row>
    <row r="541" spans="2:6" x14ac:dyDescent="0.25">
      <c r="B541" s="61"/>
      <c r="C541" s="55" t="s">
        <v>578</v>
      </c>
      <c r="D541" s="55"/>
      <c r="E541" s="63">
        <v>17.326394313388533</v>
      </c>
      <c r="F541" s="64">
        <v>6.4471018137191201E-4</v>
      </c>
    </row>
    <row r="542" spans="2:6" x14ac:dyDescent="0.25">
      <c r="B542" s="61"/>
      <c r="C542" s="55" t="s">
        <v>221</v>
      </c>
      <c r="D542" s="42" t="s">
        <v>389</v>
      </c>
      <c r="E542" s="1">
        <v>9.6515210639834219</v>
      </c>
      <c r="F542" s="56">
        <v>1.1248561531827385E-2</v>
      </c>
    </row>
    <row r="543" spans="2:6" x14ac:dyDescent="0.25">
      <c r="B543" s="61"/>
      <c r="C543" s="55"/>
      <c r="D543" s="42" t="s">
        <v>932</v>
      </c>
      <c r="E543" s="1">
        <v>34.08913551549589</v>
      </c>
      <c r="F543" s="56">
        <v>3.9729876344962035E-2</v>
      </c>
    </row>
    <row r="544" spans="2:6" x14ac:dyDescent="0.25">
      <c r="B544" s="61"/>
      <c r="C544" s="55"/>
      <c r="D544" s="42" t="s">
        <v>390</v>
      </c>
      <c r="E544" s="1">
        <v>8.452293953793216</v>
      </c>
      <c r="F544" s="56">
        <v>9.8508979044900184E-3</v>
      </c>
    </row>
    <row r="545" spans="2:6" x14ac:dyDescent="0.25">
      <c r="B545" s="61"/>
      <c r="C545" s="55"/>
      <c r="D545" s="42" t="s">
        <v>388</v>
      </c>
      <c r="E545" s="1">
        <v>205.57380790082686</v>
      </c>
      <c r="F545" s="56">
        <v>0.23959017570129248</v>
      </c>
    </row>
    <row r="546" spans="2:6" x14ac:dyDescent="0.25">
      <c r="B546" s="61"/>
      <c r="C546" s="55"/>
      <c r="D546" s="42" t="s">
        <v>387</v>
      </c>
      <c r="E546" s="1">
        <v>600.25593510540818</v>
      </c>
      <c r="F546" s="56">
        <v>0.69958048851742805</v>
      </c>
    </row>
    <row r="547" spans="2:6" x14ac:dyDescent="0.25">
      <c r="B547" s="61"/>
      <c r="C547" s="55" t="s">
        <v>584</v>
      </c>
      <c r="D547" s="55"/>
      <c r="E547" s="63">
        <v>858.0226935395076</v>
      </c>
      <c r="F547" s="64">
        <v>3.1926779246021178E-2</v>
      </c>
    </row>
    <row r="548" spans="2:6" x14ac:dyDescent="0.25">
      <c r="B548" s="61"/>
      <c r="C548" s="55" t="s">
        <v>443</v>
      </c>
      <c r="D548" s="42" t="s">
        <v>932</v>
      </c>
      <c r="E548" s="1">
        <v>9.1468790774874424</v>
      </c>
      <c r="F548" s="56">
        <v>0.30370401594005392</v>
      </c>
    </row>
    <row r="549" spans="2:6" x14ac:dyDescent="0.25">
      <c r="B549" s="61"/>
      <c r="C549" s="55"/>
      <c r="D549" s="42" t="s">
        <v>387</v>
      </c>
      <c r="E549" s="1">
        <v>20.970862530818728</v>
      </c>
      <c r="F549" s="56">
        <v>0.69629598405994608</v>
      </c>
    </row>
    <row r="550" spans="2:6" x14ac:dyDescent="0.25">
      <c r="B550" s="61"/>
      <c r="C550" s="55" t="s">
        <v>585</v>
      </c>
      <c r="D550" s="55"/>
      <c r="E550" s="63">
        <v>30.117741608306169</v>
      </c>
      <c r="F550" s="64">
        <v>1.1206725590793747E-3</v>
      </c>
    </row>
    <row r="551" spans="2:6" x14ac:dyDescent="0.25">
      <c r="B551" s="61"/>
      <c r="C551" s="55" t="s">
        <v>444</v>
      </c>
      <c r="D551" s="42" t="s">
        <v>390</v>
      </c>
      <c r="E551" s="1">
        <v>9.9615891527995064</v>
      </c>
      <c r="F551" s="56">
        <v>0.5</v>
      </c>
    </row>
    <row r="552" spans="2:6" x14ac:dyDescent="0.25">
      <c r="B552" s="61"/>
      <c r="C552" s="55"/>
      <c r="D552" s="42" t="s">
        <v>387</v>
      </c>
      <c r="E552" s="1">
        <v>9.9615891527995064</v>
      </c>
      <c r="F552" s="56">
        <v>0.5</v>
      </c>
    </row>
    <row r="553" spans="2:6" x14ac:dyDescent="0.25">
      <c r="B553" s="61"/>
      <c r="C553" s="55" t="s">
        <v>588</v>
      </c>
      <c r="D553" s="55"/>
      <c r="E553" s="63">
        <v>19.923178305599013</v>
      </c>
      <c r="F553" s="64">
        <v>7.4133577168922465E-4</v>
      </c>
    </row>
    <row r="554" spans="2:6" x14ac:dyDescent="0.25">
      <c r="B554" s="61"/>
      <c r="C554" s="55" t="s">
        <v>445</v>
      </c>
      <c r="D554" s="42" t="s">
        <v>389</v>
      </c>
      <c r="E554" s="1">
        <v>22.363563990592624</v>
      </c>
      <c r="F554" s="56">
        <v>1.427848236203687E-2</v>
      </c>
    </row>
    <row r="555" spans="2:6" x14ac:dyDescent="0.25">
      <c r="B555" s="61"/>
      <c r="C555" s="55"/>
      <c r="D555" s="42" t="s">
        <v>931</v>
      </c>
      <c r="E555" s="1">
        <v>2.5833764677037081</v>
      </c>
      <c r="F555" s="56">
        <v>1.6494104134799413E-3</v>
      </c>
    </row>
    <row r="556" spans="2:6" x14ac:dyDescent="0.25">
      <c r="B556" s="61"/>
      <c r="C556" s="55"/>
      <c r="D556" s="42" t="s">
        <v>932</v>
      </c>
      <c r="E556" s="1">
        <v>10.569616604208706</v>
      </c>
      <c r="F556" s="56">
        <v>6.7483914603312205E-3</v>
      </c>
    </row>
    <row r="557" spans="2:6" x14ac:dyDescent="0.25">
      <c r="B557" s="61"/>
      <c r="C557" s="55"/>
      <c r="D557" s="42" t="s">
        <v>388</v>
      </c>
      <c r="E557" s="1">
        <v>54.826777828373544</v>
      </c>
      <c r="F557" s="56">
        <v>3.5005296137907795E-2</v>
      </c>
    </row>
    <row r="558" spans="2:6" x14ac:dyDescent="0.25">
      <c r="B558" s="61"/>
      <c r="C558" s="55"/>
      <c r="D558" s="42" t="s">
        <v>387</v>
      </c>
      <c r="E558" s="1">
        <v>1475.8990306179437</v>
      </c>
      <c r="F558" s="56">
        <v>0.94231841962624419</v>
      </c>
    </row>
    <row r="559" spans="2:6" x14ac:dyDescent="0.25">
      <c r="B559" s="61"/>
      <c r="C559" s="55" t="s">
        <v>593</v>
      </c>
      <c r="D559" s="55"/>
      <c r="E559" s="63">
        <v>1566.2423655088223</v>
      </c>
      <c r="F559" s="64">
        <v>5.8279430865733513E-2</v>
      </c>
    </row>
    <row r="560" spans="2:6" x14ac:dyDescent="0.25">
      <c r="B560" s="61"/>
      <c r="C560" s="55" t="s">
        <v>145</v>
      </c>
      <c r="D560" s="42" t="s">
        <v>387</v>
      </c>
      <c r="E560" s="1">
        <v>31.054847584786174</v>
      </c>
      <c r="F560" s="56">
        <v>1</v>
      </c>
    </row>
    <row r="561" spans="2:6" x14ac:dyDescent="0.25">
      <c r="B561" s="61"/>
      <c r="C561" s="55" t="s">
        <v>603</v>
      </c>
      <c r="D561" s="55"/>
      <c r="E561" s="63">
        <v>31.054847584786174</v>
      </c>
      <c r="F561" s="64">
        <v>1.1555420046855083E-3</v>
      </c>
    </row>
    <row r="562" spans="2:6" x14ac:dyDescent="0.25">
      <c r="B562" s="61"/>
      <c r="C562" s="55" t="s">
        <v>337</v>
      </c>
      <c r="D562" s="42" t="s">
        <v>389</v>
      </c>
      <c r="E562" s="1">
        <v>17.095949772609924</v>
      </c>
      <c r="F562" s="56">
        <v>2.9273150005758801E-2</v>
      </c>
    </row>
    <row r="563" spans="2:6" x14ac:dyDescent="0.25">
      <c r="B563" s="61"/>
      <c r="C563" s="55"/>
      <c r="D563" s="42" t="s">
        <v>932</v>
      </c>
      <c r="E563" s="1">
        <v>34.296724465058197</v>
      </c>
      <c r="F563" s="56">
        <v>5.8725790220811841E-2</v>
      </c>
    </row>
    <row r="564" spans="2:6" x14ac:dyDescent="0.25">
      <c r="B564" s="61"/>
      <c r="C564" s="55"/>
      <c r="D564" s="42" t="s">
        <v>390</v>
      </c>
      <c r="E564" s="1">
        <v>27.186017364172727</v>
      </c>
      <c r="F564" s="56">
        <v>4.6550228267259304E-2</v>
      </c>
    </row>
    <row r="565" spans="2:6" x14ac:dyDescent="0.25">
      <c r="B565" s="61"/>
      <c r="C565" s="55"/>
      <c r="D565" s="42" t="s">
        <v>388</v>
      </c>
      <c r="E565" s="1">
        <v>36.656589390890488</v>
      </c>
      <c r="F565" s="56">
        <v>6.2766553143378118E-2</v>
      </c>
    </row>
    <row r="566" spans="2:6" x14ac:dyDescent="0.25">
      <c r="B566" s="61"/>
      <c r="C566" s="55"/>
      <c r="D566" s="42" t="s">
        <v>387</v>
      </c>
      <c r="E566" s="1">
        <v>468.7794140177715</v>
      </c>
      <c r="F566" s="56">
        <v>0.80268427836279199</v>
      </c>
    </row>
    <row r="567" spans="2:6" x14ac:dyDescent="0.25">
      <c r="B567" s="61"/>
      <c r="C567" s="55" t="s">
        <v>605</v>
      </c>
      <c r="D567" s="55"/>
      <c r="E567" s="63">
        <v>584.01469501050281</v>
      </c>
      <c r="F567" s="64">
        <v>2.173101991873385E-2</v>
      </c>
    </row>
    <row r="568" spans="2:6" x14ac:dyDescent="0.25">
      <c r="B568" s="61"/>
      <c r="C568" s="55" t="s">
        <v>446</v>
      </c>
      <c r="D568" s="42" t="s">
        <v>389</v>
      </c>
      <c r="E568" s="1">
        <v>2.2225189141076989</v>
      </c>
      <c r="F568" s="56">
        <v>0.26435246995994655</v>
      </c>
    </row>
    <row r="569" spans="2:6" x14ac:dyDescent="0.25">
      <c r="B569" s="61"/>
      <c r="C569" s="55"/>
      <c r="D569" s="42" t="s">
        <v>387</v>
      </c>
      <c r="E569" s="1">
        <v>6.1848884932997086</v>
      </c>
      <c r="F569" s="56">
        <v>0.73564753004005334</v>
      </c>
    </row>
    <row r="570" spans="2:6" x14ac:dyDescent="0.25">
      <c r="B570" s="61"/>
      <c r="C570" s="55" t="s">
        <v>609</v>
      </c>
      <c r="D570" s="55"/>
      <c r="E570" s="63">
        <v>8.4074074074074083</v>
      </c>
      <c r="F570" s="64">
        <v>3.1283722720709152E-4</v>
      </c>
    </row>
    <row r="571" spans="2:6" x14ac:dyDescent="0.25">
      <c r="B571" s="61"/>
      <c r="C571" s="55" t="s">
        <v>494</v>
      </c>
      <c r="D571" s="42" t="s">
        <v>390</v>
      </c>
      <c r="E571" s="1">
        <v>21.98580258539279</v>
      </c>
      <c r="F571" s="56">
        <v>1</v>
      </c>
    </row>
    <row r="572" spans="2:6" x14ac:dyDescent="0.25">
      <c r="B572" s="61"/>
      <c r="C572" s="55" t="s">
        <v>610</v>
      </c>
      <c r="D572" s="55"/>
      <c r="E572" s="63">
        <v>21.98580258539279</v>
      </c>
      <c r="F572" s="64">
        <v>8.1808543174402267E-4</v>
      </c>
    </row>
    <row r="573" spans="2:6" x14ac:dyDescent="0.25">
      <c r="B573" s="61"/>
      <c r="C573" s="55" t="s">
        <v>78</v>
      </c>
      <c r="D573" s="42" t="s">
        <v>389</v>
      </c>
      <c r="E573" s="1">
        <v>186.56210612758002</v>
      </c>
      <c r="F573" s="56">
        <v>3.3014857904538571E-2</v>
      </c>
    </row>
    <row r="574" spans="2:6" x14ac:dyDescent="0.25">
      <c r="B574" s="61"/>
      <c r="C574" s="55"/>
      <c r="D574" s="42" t="s">
        <v>949</v>
      </c>
      <c r="E574" s="1">
        <v>11.146922434401912</v>
      </c>
      <c r="F574" s="56">
        <v>1.9726088426179475E-3</v>
      </c>
    </row>
    <row r="575" spans="2:6" x14ac:dyDescent="0.25">
      <c r="B575" s="61"/>
      <c r="C575" s="55"/>
      <c r="D575" s="42" t="s">
        <v>931</v>
      </c>
      <c r="E575" s="1">
        <v>24.425780401725738</v>
      </c>
      <c r="F575" s="56">
        <v>4.322494454575756E-3</v>
      </c>
    </row>
    <row r="576" spans="2:6" x14ac:dyDescent="0.25">
      <c r="B576" s="61"/>
      <c r="C576" s="55"/>
      <c r="D576" s="42" t="s">
        <v>932</v>
      </c>
      <c r="E576" s="1">
        <v>44.639362962363606</v>
      </c>
      <c r="F576" s="56">
        <v>7.8995796935511006E-3</v>
      </c>
    </row>
    <row r="577" spans="2:6" x14ac:dyDescent="0.25">
      <c r="B577" s="61"/>
      <c r="C577" s="55"/>
      <c r="D577" s="42" t="s">
        <v>390</v>
      </c>
      <c r="E577" s="1">
        <v>17.60521351397702</v>
      </c>
      <c r="F577" s="56">
        <v>3.1154966815476366E-3</v>
      </c>
    </row>
    <row r="578" spans="2:6" x14ac:dyDescent="0.25">
      <c r="B578" s="61"/>
      <c r="C578" s="55"/>
      <c r="D578" s="42" t="s">
        <v>388</v>
      </c>
      <c r="E578" s="1">
        <v>749.07400780027479</v>
      </c>
      <c r="F578" s="56">
        <v>0.13255945937165478</v>
      </c>
    </row>
    <row r="579" spans="2:6" x14ac:dyDescent="0.25">
      <c r="B579" s="61"/>
      <c r="C579" s="55"/>
      <c r="D579" s="42" t="s">
        <v>387</v>
      </c>
      <c r="E579" s="1">
        <v>4548.3855428843972</v>
      </c>
      <c r="F579" s="56">
        <v>0.8049024826654585</v>
      </c>
    </row>
    <row r="580" spans="2:6" x14ac:dyDescent="0.25">
      <c r="B580" s="61"/>
      <c r="C580" s="55"/>
      <c r="D580" s="42" t="s">
        <v>391</v>
      </c>
      <c r="E580" s="1">
        <v>69.013981886270471</v>
      </c>
      <c r="F580" s="56">
        <v>1.2213020386055682E-2</v>
      </c>
    </row>
    <row r="581" spans="2:6" x14ac:dyDescent="0.25">
      <c r="B581" s="61"/>
      <c r="C581" s="55" t="s">
        <v>620</v>
      </c>
      <c r="D581" s="55"/>
      <c r="E581" s="63">
        <v>5650.8529180109908</v>
      </c>
      <c r="F581" s="64">
        <v>0.21026662234402124</v>
      </c>
    </row>
    <row r="582" spans="2:6" x14ac:dyDescent="0.25">
      <c r="B582" s="61"/>
      <c r="C582" s="55" t="s">
        <v>144</v>
      </c>
      <c r="D582" s="42" t="s">
        <v>932</v>
      </c>
      <c r="E582" s="1">
        <v>21.858534095028403</v>
      </c>
      <c r="F582" s="56">
        <v>0.12134455031415631</v>
      </c>
    </row>
    <row r="583" spans="2:6" x14ac:dyDescent="0.25">
      <c r="B583" s="61"/>
      <c r="C583" s="55"/>
      <c r="D583" s="42" t="s">
        <v>387</v>
      </c>
      <c r="E583" s="1">
        <v>158.27756627732052</v>
      </c>
      <c r="F583" s="56">
        <v>0.87865544968584375</v>
      </c>
    </row>
    <row r="584" spans="2:6" x14ac:dyDescent="0.25">
      <c r="B584" s="57"/>
      <c r="C584" s="55" t="s">
        <v>624</v>
      </c>
      <c r="D584" s="55"/>
      <c r="E584" s="63">
        <v>180.13610037234892</v>
      </c>
      <c r="F584" s="64">
        <v>6.70281282083862E-3</v>
      </c>
    </row>
    <row r="585" spans="2:6" x14ac:dyDescent="0.25">
      <c r="B585" s="58" t="s">
        <v>961</v>
      </c>
      <c r="C585" s="58"/>
      <c r="D585" s="58"/>
      <c r="E585" s="59">
        <v>26874.70248495038</v>
      </c>
      <c r="F585" s="60">
        <v>0.46087847850717251</v>
      </c>
    </row>
    <row r="586" spans="2:6" x14ac:dyDescent="0.25">
      <c r="B586" s="61" t="s">
        <v>669</v>
      </c>
      <c r="C586" s="55" t="s">
        <v>657</v>
      </c>
      <c r="D586" s="42" t="s">
        <v>390</v>
      </c>
      <c r="E586" s="1">
        <v>6.1848884932997086</v>
      </c>
      <c r="F586" s="56">
        <v>0.5</v>
      </c>
    </row>
    <row r="587" spans="2:6" x14ac:dyDescent="0.25">
      <c r="B587" s="61"/>
      <c r="C587" s="55"/>
      <c r="D587" s="42" t="s">
        <v>387</v>
      </c>
      <c r="E587" s="1">
        <v>6.1848884932997086</v>
      </c>
      <c r="F587" s="56">
        <v>0.5</v>
      </c>
    </row>
    <row r="588" spans="2:6" x14ac:dyDescent="0.25">
      <c r="B588" s="61"/>
      <c r="C588" s="55" t="s">
        <v>962</v>
      </c>
      <c r="D588" s="55"/>
      <c r="E588" s="63">
        <v>12.369776986599417</v>
      </c>
      <c r="F588" s="64">
        <v>6.0471415218985573E-2</v>
      </c>
    </row>
    <row r="589" spans="2:6" x14ac:dyDescent="0.25">
      <c r="B589" s="61"/>
      <c r="C589" s="55" t="s">
        <v>496</v>
      </c>
      <c r="D589" s="42" t="s">
        <v>932</v>
      </c>
      <c r="E589" s="1">
        <v>14.742448524461535</v>
      </c>
      <c r="F589" s="56">
        <v>0.17215728619340451</v>
      </c>
    </row>
    <row r="590" spans="2:6" x14ac:dyDescent="0.25">
      <c r="B590" s="61"/>
      <c r="C590" s="55"/>
      <c r="D590" s="42" t="s">
        <v>388</v>
      </c>
      <c r="E590" s="1">
        <v>8.6631971566942667</v>
      </c>
      <c r="F590" s="56">
        <v>0.10116586195164465</v>
      </c>
    </row>
    <row r="591" spans="2:6" x14ac:dyDescent="0.25">
      <c r="B591" s="61"/>
      <c r="C591" s="55"/>
      <c r="D591" s="42" t="s">
        <v>387</v>
      </c>
      <c r="E591" s="1">
        <v>62.227956302437335</v>
      </c>
      <c r="F591" s="56">
        <v>0.72667685185495079</v>
      </c>
    </row>
    <row r="592" spans="2:6" x14ac:dyDescent="0.25">
      <c r="B592" s="61"/>
      <c r="C592" s="55" t="s">
        <v>526</v>
      </c>
      <c r="D592" s="55"/>
      <c r="E592" s="63">
        <v>85.633601983593138</v>
      </c>
      <c r="F592" s="64">
        <v>0.41863205034796674</v>
      </c>
    </row>
    <row r="593" spans="2:6" x14ac:dyDescent="0.25">
      <c r="B593" s="61"/>
      <c r="C593" s="55" t="s">
        <v>963</v>
      </c>
      <c r="D593" s="42" t="s">
        <v>387</v>
      </c>
      <c r="E593" s="1">
        <v>21.487523794211342</v>
      </c>
      <c r="F593" s="56">
        <v>1</v>
      </c>
    </row>
    <row r="594" spans="2:6" x14ac:dyDescent="0.25">
      <c r="B594" s="61"/>
      <c r="C594" s="55" t="s">
        <v>964</v>
      </c>
      <c r="D594" s="55"/>
      <c r="E594" s="63">
        <v>21.487523794211342</v>
      </c>
      <c r="F594" s="64">
        <v>0.10504481809132438</v>
      </c>
    </row>
    <row r="595" spans="2:6" x14ac:dyDescent="0.25">
      <c r="B595" s="61"/>
      <c r="C595" s="55" t="s">
        <v>497</v>
      </c>
      <c r="D595" s="42" t="s">
        <v>387</v>
      </c>
      <c r="E595" s="1">
        <v>13.694026864360332</v>
      </c>
      <c r="F595" s="56">
        <v>1</v>
      </c>
    </row>
    <row r="596" spans="2:6" x14ac:dyDescent="0.25">
      <c r="B596" s="61"/>
      <c r="C596" s="55" t="s">
        <v>530</v>
      </c>
      <c r="D596" s="55"/>
      <c r="E596" s="63">
        <v>13.694026864360332</v>
      </c>
      <c r="F596" s="64">
        <v>6.6945199208666525E-2</v>
      </c>
    </row>
    <row r="597" spans="2:6" x14ac:dyDescent="0.25">
      <c r="B597" s="61"/>
      <c r="C597" s="55" t="s">
        <v>658</v>
      </c>
      <c r="D597" s="42" t="s">
        <v>389</v>
      </c>
      <c r="E597" s="1">
        <v>8.9148869555162804</v>
      </c>
      <c r="F597" s="56">
        <v>0.51036611220842898</v>
      </c>
    </row>
    <row r="598" spans="2:6" x14ac:dyDescent="0.25">
      <c r="B598" s="61"/>
      <c r="C598" s="55"/>
      <c r="D598" s="42" t="s">
        <v>387</v>
      </c>
      <c r="E598" s="1">
        <v>8.5527441082709643</v>
      </c>
      <c r="F598" s="56">
        <v>0.48963388779157102</v>
      </c>
    </row>
    <row r="599" spans="2:6" x14ac:dyDescent="0.25">
      <c r="B599" s="61"/>
      <c r="C599" s="55" t="s">
        <v>965</v>
      </c>
      <c r="D599" s="55"/>
      <c r="E599" s="63">
        <v>17.467631063787245</v>
      </c>
      <c r="F599" s="64">
        <v>8.5393000382678289E-2</v>
      </c>
    </row>
    <row r="600" spans="2:6" x14ac:dyDescent="0.25">
      <c r="B600" s="61"/>
      <c r="C600" s="55" t="s">
        <v>918</v>
      </c>
      <c r="D600" s="42" t="s">
        <v>387</v>
      </c>
      <c r="E600" s="1">
        <v>6.8906252626805244</v>
      </c>
      <c r="F600" s="56">
        <v>1</v>
      </c>
    </row>
    <row r="601" spans="2:6" x14ac:dyDescent="0.25">
      <c r="B601" s="61"/>
      <c r="C601" s="55" t="s">
        <v>966</v>
      </c>
      <c r="D601" s="55"/>
      <c r="E601" s="63">
        <v>6.8906252626805244</v>
      </c>
      <c r="F601" s="64">
        <v>3.3685802244405448E-2</v>
      </c>
    </row>
    <row r="602" spans="2:6" x14ac:dyDescent="0.25">
      <c r="B602" s="61"/>
      <c r="C602" s="55" t="s">
        <v>664</v>
      </c>
      <c r="D602" s="42" t="s">
        <v>387</v>
      </c>
      <c r="E602" s="1">
        <v>14.981113537801084</v>
      </c>
      <c r="F602" s="56">
        <v>1</v>
      </c>
    </row>
    <row r="603" spans="2:6" x14ac:dyDescent="0.25">
      <c r="B603" s="61"/>
      <c r="C603" s="55" t="s">
        <v>967</v>
      </c>
      <c r="D603" s="55"/>
      <c r="E603" s="63">
        <v>14.981113537801084</v>
      </c>
      <c r="F603" s="64">
        <v>7.3237305585101317E-2</v>
      </c>
    </row>
    <row r="604" spans="2:6" x14ac:dyDescent="0.25">
      <c r="B604" s="61"/>
      <c r="C604" s="55" t="s">
        <v>246</v>
      </c>
      <c r="D604" s="42" t="s">
        <v>387</v>
      </c>
      <c r="E604" s="1">
        <v>6.6105522559032766</v>
      </c>
      <c r="F604" s="56">
        <v>1</v>
      </c>
    </row>
    <row r="605" spans="2:6" x14ac:dyDescent="0.25">
      <c r="B605" s="61"/>
      <c r="C605" s="55" t="s">
        <v>968</v>
      </c>
      <c r="D605" s="55"/>
      <c r="E605" s="63">
        <v>6.6105522559032766</v>
      </c>
      <c r="F605" s="64">
        <v>3.231662549184116E-2</v>
      </c>
    </row>
    <row r="606" spans="2:6" x14ac:dyDescent="0.25">
      <c r="B606" s="61"/>
      <c r="C606" s="55" t="s">
        <v>659</v>
      </c>
      <c r="D606" s="42" t="s">
        <v>387</v>
      </c>
      <c r="E606" s="1">
        <v>21.353000780364813</v>
      </c>
      <c r="F606" s="56">
        <v>1</v>
      </c>
    </row>
    <row r="607" spans="2:6" x14ac:dyDescent="0.25">
      <c r="B607" s="61"/>
      <c r="C607" s="55" t="s">
        <v>969</v>
      </c>
      <c r="D607" s="55"/>
      <c r="E607" s="63">
        <v>21.353000780364813</v>
      </c>
      <c r="F607" s="64">
        <v>0.10438718319332779</v>
      </c>
    </row>
    <row r="608" spans="2:6" x14ac:dyDescent="0.25">
      <c r="B608" s="61"/>
      <c r="C608" s="55" t="s">
        <v>447</v>
      </c>
      <c r="D608" s="42" t="s">
        <v>389</v>
      </c>
      <c r="E608" s="1">
        <v>2.1973850136058939</v>
      </c>
      <c r="F608" s="56">
        <v>1</v>
      </c>
    </row>
    <row r="609" spans="2:6" x14ac:dyDescent="0.25">
      <c r="B609" s="61"/>
      <c r="C609" s="55" t="s">
        <v>970</v>
      </c>
      <c r="D609" s="55"/>
      <c r="E609" s="63">
        <v>2.1973850136058939</v>
      </c>
      <c r="F609" s="64">
        <v>1.074222936255766E-2</v>
      </c>
    </row>
    <row r="610" spans="2:6" x14ac:dyDescent="0.25">
      <c r="B610" s="61"/>
      <c r="C610" s="55" t="s">
        <v>499</v>
      </c>
      <c r="D610" s="42" t="s">
        <v>387</v>
      </c>
      <c r="E610" s="1">
        <v>1.8705338377469525</v>
      </c>
      <c r="F610" s="56">
        <v>1</v>
      </c>
    </row>
    <row r="611" spans="2:6" x14ac:dyDescent="0.25">
      <c r="B611" s="57"/>
      <c r="C611" s="55" t="s">
        <v>602</v>
      </c>
      <c r="D611" s="55"/>
      <c r="E611" s="63">
        <v>1.8705338377469525</v>
      </c>
      <c r="F611" s="64">
        <v>9.1443708731449615E-3</v>
      </c>
    </row>
    <row r="612" spans="2:6" x14ac:dyDescent="0.25">
      <c r="B612" s="58" t="s">
        <v>971</v>
      </c>
      <c r="C612" s="58"/>
      <c r="D612" s="58"/>
      <c r="E612" s="59">
        <v>204.55577138065405</v>
      </c>
      <c r="F612" s="60">
        <v>3.5079589341154684E-3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89"/>
  <sheetViews>
    <sheetView workbookViewId="0">
      <pane ySplit="9" topLeftCell="A10" activePane="bottomLeft" state="frozen"/>
      <selection activeCell="C8" sqref="C8"/>
      <selection pane="bottomLeft" activeCell="M6" sqref="M6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26.28515625" style="42" customWidth="1"/>
    <col min="4" max="4" width="6.5703125" bestFit="1" customWidth="1"/>
    <col min="5" max="5" width="8" style="47" bestFit="1" customWidth="1"/>
    <col min="6" max="6" width="6.5703125" bestFit="1" customWidth="1"/>
    <col min="7" max="7" width="8" style="47" bestFit="1" customWidth="1"/>
    <col min="9" max="9" width="8.85546875" style="47"/>
  </cols>
  <sheetData>
    <row r="1" spans="1:9" x14ac:dyDescent="0.25">
      <c r="A1" s="7" t="s">
        <v>504</v>
      </c>
    </row>
    <row r="3" spans="1:9" ht="18.75" x14ac:dyDescent="0.3">
      <c r="A3" s="8" t="s">
        <v>704</v>
      </c>
    </row>
    <row r="5" spans="1:9" x14ac:dyDescent="0.25">
      <c r="A5" t="s">
        <v>502</v>
      </c>
      <c r="B5" s="4" t="s">
        <v>1076</v>
      </c>
      <c r="C5" s="4"/>
    </row>
    <row r="6" spans="1:9" x14ac:dyDescent="0.25">
      <c r="A6" t="s">
        <v>503</v>
      </c>
      <c r="B6" t="s">
        <v>975</v>
      </c>
    </row>
    <row r="8" spans="1:9" x14ac:dyDescent="0.25">
      <c r="B8" s="2" t="s">
        <v>694</v>
      </c>
      <c r="C8" s="2"/>
      <c r="D8" s="160" t="s">
        <v>389</v>
      </c>
      <c r="E8" s="160"/>
      <c r="F8" s="158" t="s">
        <v>680</v>
      </c>
      <c r="G8" s="158"/>
      <c r="H8" s="2" t="s">
        <v>681</v>
      </c>
      <c r="I8" s="51" t="s">
        <v>511</v>
      </c>
    </row>
    <row r="9" spans="1:9" x14ac:dyDescent="0.25">
      <c r="B9" s="3" t="s">
        <v>976</v>
      </c>
      <c r="C9" s="3" t="s">
        <v>977</v>
      </c>
      <c r="D9" s="3" t="s">
        <v>660</v>
      </c>
      <c r="E9" s="37" t="s">
        <v>24</v>
      </c>
      <c r="F9" s="3" t="s">
        <v>660</v>
      </c>
      <c r="G9" s="37" t="s">
        <v>24</v>
      </c>
      <c r="H9" s="3"/>
      <c r="I9" s="50"/>
    </row>
    <row r="10" spans="1:9" s="42" customFormat="1" x14ac:dyDescent="0.25">
      <c r="B10" s="77" t="s">
        <v>979</v>
      </c>
      <c r="C10" s="77"/>
      <c r="D10" s="78">
        <v>39095.688173144641</v>
      </c>
      <c r="E10" s="153">
        <v>0.71594274010897929</v>
      </c>
      <c r="F10" s="78">
        <v>15511.595318819471</v>
      </c>
      <c r="G10" s="153">
        <v>0.2840572598910201</v>
      </c>
      <c r="H10" s="78">
        <v>54607.283491964146</v>
      </c>
      <c r="I10" s="153">
        <v>1</v>
      </c>
    </row>
    <row r="11" spans="1:9" x14ac:dyDescent="0.25">
      <c r="B11" s="55" t="s">
        <v>665</v>
      </c>
      <c r="C11" s="42" t="s">
        <v>448</v>
      </c>
      <c r="D11" s="1">
        <v>75.373369220878573</v>
      </c>
      <c r="E11" s="47">
        <v>0.80165052126807068</v>
      </c>
      <c r="F11" s="1">
        <v>18.649359164117815</v>
      </c>
      <c r="G11" s="47">
        <v>0.1983494787319294</v>
      </c>
      <c r="H11" s="1">
        <v>94.022728384996384</v>
      </c>
      <c r="I11" s="47">
        <v>1</v>
      </c>
    </row>
    <row r="12" spans="1:9" x14ac:dyDescent="0.25">
      <c r="B12" s="55"/>
      <c r="C12" s="42" t="s">
        <v>404</v>
      </c>
      <c r="D12" s="1">
        <v>1186.8812601009186</v>
      </c>
      <c r="E12" s="47">
        <v>0.74223749089763691</v>
      </c>
      <c r="F12" s="1">
        <v>412.17736285484818</v>
      </c>
      <c r="G12" s="47">
        <v>0.2577625091023632</v>
      </c>
      <c r="H12" s="1">
        <v>1599.0586229557666</v>
      </c>
      <c r="I12" s="47">
        <v>1</v>
      </c>
    </row>
    <row r="13" spans="1:9" x14ac:dyDescent="0.25">
      <c r="B13" s="55"/>
      <c r="C13" s="42" t="s">
        <v>449</v>
      </c>
      <c r="D13" s="1">
        <v>143.01530234763763</v>
      </c>
      <c r="E13" s="47">
        <v>0.95431130637110928</v>
      </c>
      <c r="F13" s="1">
        <v>6.8470134321801659</v>
      </c>
      <c r="G13" s="47">
        <v>4.5688693628890685E-2</v>
      </c>
      <c r="H13" s="1">
        <v>149.86231577981781</v>
      </c>
      <c r="I13" s="47">
        <v>1</v>
      </c>
    </row>
    <row r="14" spans="1:9" x14ac:dyDescent="0.25">
      <c r="B14" s="55"/>
      <c r="C14" s="42" t="s">
        <v>405</v>
      </c>
      <c r="D14" s="1">
        <v>6.3022710886806053</v>
      </c>
      <c r="E14" s="47">
        <v>1</v>
      </c>
      <c r="F14" s="1"/>
      <c r="G14" s="47">
        <v>0</v>
      </c>
      <c r="H14" s="1">
        <v>6.3022710886806053</v>
      </c>
      <c r="I14" s="47">
        <v>1</v>
      </c>
    </row>
    <row r="15" spans="1:9" x14ac:dyDescent="0.25">
      <c r="B15" s="55"/>
      <c r="C15" s="42" t="s">
        <v>406</v>
      </c>
      <c r="D15" s="1">
        <v>19.831486389978313</v>
      </c>
      <c r="E15" s="47">
        <v>1</v>
      </c>
      <c r="F15" s="1"/>
      <c r="G15" s="47">
        <v>0</v>
      </c>
      <c r="H15" s="1">
        <v>19.831486389978313</v>
      </c>
      <c r="I15" s="47">
        <v>1</v>
      </c>
    </row>
    <row r="16" spans="1:9" x14ac:dyDescent="0.25">
      <c r="B16" s="57"/>
      <c r="C16" s="42" t="s">
        <v>407</v>
      </c>
      <c r="D16" s="1">
        <v>69.169145090273361</v>
      </c>
      <c r="E16" s="47">
        <v>0.84667263061564535</v>
      </c>
      <c r="F16" s="1">
        <v>12.526120103285638</v>
      </c>
      <c r="G16" s="47">
        <v>0.15332736938435473</v>
      </c>
      <c r="H16" s="1">
        <v>81.695265193558996</v>
      </c>
      <c r="I16" s="47">
        <v>1</v>
      </c>
    </row>
    <row r="17" spans="2:9" x14ac:dyDescent="0.25">
      <c r="B17" s="58" t="s">
        <v>933</v>
      </c>
      <c r="C17" s="58"/>
      <c r="D17" s="59">
        <v>1500.572834238367</v>
      </c>
      <c r="E17" s="62">
        <v>0.76921972615771561</v>
      </c>
      <c r="F17" s="59">
        <v>450.19985555443179</v>
      </c>
      <c r="G17" s="62">
        <v>0.23078027384228439</v>
      </c>
      <c r="H17" s="59">
        <v>1950.7726897927987</v>
      </c>
      <c r="I17" s="62">
        <v>1</v>
      </c>
    </row>
    <row r="18" spans="2:9" x14ac:dyDescent="0.25">
      <c r="B18" s="55" t="s">
        <v>934</v>
      </c>
      <c r="C18" s="42" t="s">
        <v>452</v>
      </c>
      <c r="D18" s="1">
        <v>15.761900387696446</v>
      </c>
      <c r="E18" s="47">
        <v>0.59907401687370343</v>
      </c>
      <c r="F18" s="1">
        <v>10.548538629423147</v>
      </c>
      <c r="G18" s="47">
        <v>0.40092598312629668</v>
      </c>
      <c r="H18" s="1">
        <v>26.310439017119592</v>
      </c>
      <c r="I18" s="47">
        <v>1</v>
      </c>
    </row>
    <row r="19" spans="2:9" x14ac:dyDescent="0.25">
      <c r="B19" s="55"/>
      <c r="C19" s="42" t="s">
        <v>670</v>
      </c>
      <c r="D19" s="1">
        <v>2.2788274079798994</v>
      </c>
      <c r="E19" s="47">
        <v>1</v>
      </c>
      <c r="F19" s="1"/>
      <c r="G19" s="47">
        <v>0</v>
      </c>
      <c r="H19" s="1">
        <v>2.2788274079798994</v>
      </c>
      <c r="I19" s="47">
        <v>1</v>
      </c>
    </row>
    <row r="20" spans="2:9" x14ac:dyDescent="0.25">
      <c r="B20" s="55"/>
      <c r="C20" s="42" t="s">
        <v>936</v>
      </c>
      <c r="D20" s="1">
        <v>17.421072811527964</v>
      </c>
      <c r="E20" s="47">
        <v>1</v>
      </c>
      <c r="F20" s="1"/>
      <c r="G20" s="47">
        <v>0</v>
      </c>
      <c r="H20" s="1">
        <v>17.421072811527964</v>
      </c>
      <c r="I20" s="47">
        <v>1</v>
      </c>
    </row>
    <row r="21" spans="2:9" x14ac:dyDescent="0.25">
      <c r="B21" s="55"/>
      <c r="C21" s="42" t="s">
        <v>206</v>
      </c>
      <c r="D21" s="1">
        <v>6.8470134321801659</v>
      </c>
      <c r="E21" s="47">
        <v>1</v>
      </c>
      <c r="F21" s="1"/>
      <c r="G21" s="47">
        <v>0</v>
      </c>
      <c r="H21" s="1">
        <v>6.8470134321801659</v>
      </c>
      <c r="I21" s="47">
        <v>1</v>
      </c>
    </row>
    <row r="22" spans="2:9" x14ac:dyDescent="0.25">
      <c r="B22" s="57"/>
      <c r="C22" s="42" t="s">
        <v>408</v>
      </c>
      <c r="D22" s="1">
        <v>41.420948346620015</v>
      </c>
      <c r="E22" s="47">
        <v>1</v>
      </c>
      <c r="F22" s="1"/>
      <c r="G22" s="47">
        <v>0</v>
      </c>
      <c r="H22" s="1">
        <v>41.420948346620015</v>
      </c>
      <c r="I22" s="47">
        <v>1</v>
      </c>
    </row>
    <row r="23" spans="2:9" x14ac:dyDescent="0.25">
      <c r="B23" s="58" t="s">
        <v>938</v>
      </c>
      <c r="C23" s="58"/>
      <c r="D23" s="59">
        <v>83.729762386004495</v>
      </c>
      <c r="E23" s="62">
        <v>0.88811276279048568</v>
      </c>
      <c r="F23" s="59">
        <v>10.548538629423147</v>
      </c>
      <c r="G23" s="62">
        <v>0.11188723720951431</v>
      </c>
      <c r="H23" s="59">
        <v>94.278301015427644</v>
      </c>
      <c r="I23" s="62">
        <v>1</v>
      </c>
    </row>
    <row r="24" spans="2:9" x14ac:dyDescent="0.25">
      <c r="B24" s="61" t="s">
        <v>666</v>
      </c>
      <c r="C24" s="42" t="s">
        <v>409</v>
      </c>
      <c r="D24" s="1">
        <v>349.30513140884995</v>
      </c>
      <c r="E24" s="47">
        <v>0.81083539205770006</v>
      </c>
      <c r="F24" s="1">
        <v>81.491470256994631</v>
      </c>
      <c r="G24" s="47">
        <v>0.18916460794229989</v>
      </c>
      <c r="H24" s="1">
        <v>430.79660166584461</v>
      </c>
      <c r="I24" s="47">
        <v>1</v>
      </c>
    </row>
    <row r="25" spans="2:9" x14ac:dyDescent="0.25">
      <c r="B25" s="61"/>
      <c r="C25" s="42" t="s">
        <v>410</v>
      </c>
      <c r="D25" s="1">
        <v>13.221104511806553</v>
      </c>
      <c r="E25" s="47">
        <v>1</v>
      </c>
      <c r="F25" s="1"/>
      <c r="G25" s="47">
        <v>0</v>
      </c>
      <c r="H25" s="1">
        <v>13.221104511806553</v>
      </c>
      <c r="I25" s="47">
        <v>1</v>
      </c>
    </row>
    <row r="26" spans="2:9" x14ac:dyDescent="0.25">
      <c r="B26" s="61"/>
      <c r="C26" s="42" t="s">
        <v>939</v>
      </c>
      <c r="D26" s="1"/>
      <c r="E26" s="47">
        <v>0</v>
      </c>
      <c r="F26" s="1">
        <v>14.981113537801084</v>
      </c>
      <c r="G26" s="47">
        <v>1</v>
      </c>
      <c r="H26" s="1">
        <v>14.981113537801084</v>
      </c>
      <c r="I26" s="47">
        <v>1</v>
      </c>
    </row>
    <row r="27" spans="2:9" x14ac:dyDescent="0.25">
      <c r="B27" s="61"/>
      <c r="C27" s="42" t="s">
        <v>411</v>
      </c>
      <c r="D27" s="1">
        <v>162.80340219370714</v>
      </c>
      <c r="E27" s="47">
        <v>0.79441582602124616</v>
      </c>
      <c r="F27" s="1">
        <v>42.131339614109081</v>
      </c>
      <c r="G27" s="47">
        <v>0.20558417397875378</v>
      </c>
      <c r="H27" s="1">
        <v>204.93474180781624</v>
      </c>
      <c r="I27" s="47">
        <v>1</v>
      </c>
    </row>
    <row r="28" spans="2:9" x14ac:dyDescent="0.25">
      <c r="B28" s="61"/>
      <c r="C28" s="42" t="s">
        <v>412</v>
      </c>
      <c r="D28" s="1">
        <v>19.831656767709831</v>
      </c>
      <c r="E28" s="47">
        <v>1</v>
      </c>
      <c r="F28" s="1"/>
      <c r="G28" s="47">
        <v>0</v>
      </c>
      <c r="H28" s="1">
        <v>19.831656767709831</v>
      </c>
      <c r="I28" s="47">
        <v>1</v>
      </c>
    </row>
    <row r="29" spans="2:9" x14ac:dyDescent="0.25">
      <c r="B29" s="61"/>
      <c r="C29" s="42" t="s">
        <v>942</v>
      </c>
      <c r="D29" s="1">
        <v>34.812770305510917</v>
      </c>
      <c r="E29" s="47">
        <v>1</v>
      </c>
      <c r="F29" s="1"/>
      <c r="G29" s="47">
        <v>0</v>
      </c>
      <c r="H29" s="1">
        <v>34.812770305510917</v>
      </c>
      <c r="I29" s="47">
        <v>1</v>
      </c>
    </row>
    <row r="30" spans="2:9" x14ac:dyDescent="0.25">
      <c r="B30" s="61"/>
      <c r="C30" s="42" t="s">
        <v>454</v>
      </c>
      <c r="D30" s="1">
        <v>13.221104511806553</v>
      </c>
      <c r="E30" s="47">
        <v>0.66666666666666663</v>
      </c>
      <c r="F30" s="1">
        <v>6.6105522559032766</v>
      </c>
      <c r="G30" s="47">
        <v>0.33333333333333331</v>
      </c>
      <c r="H30" s="1">
        <v>19.831656767709831</v>
      </c>
      <c r="I30" s="47">
        <v>1</v>
      </c>
    </row>
    <row r="31" spans="2:9" x14ac:dyDescent="0.25">
      <c r="B31" s="61"/>
      <c r="C31" s="42" t="s">
        <v>455</v>
      </c>
      <c r="D31" s="1">
        <v>2.1120027513470134</v>
      </c>
      <c r="E31" s="47">
        <v>1</v>
      </c>
      <c r="F31" s="1"/>
      <c r="G31" s="47">
        <v>0</v>
      </c>
      <c r="H31" s="1">
        <v>2.1120027513470134</v>
      </c>
      <c r="I31" s="47">
        <v>1</v>
      </c>
    </row>
    <row r="32" spans="2:9" x14ac:dyDescent="0.25">
      <c r="B32" s="61"/>
      <c r="C32" s="42" t="s">
        <v>413</v>
      </c>
      <c r="D32" s="1">
        <v>80.676880462741948</v>
      </c>
      <c r="E32" s="47">
        <v>0.73777219501423286</v>
      </c>
      <c r="F32" s="1">
        <v>28.675140402161414</v>
      </c>
      <c r="G32" s="47">
        <v>0.26222780498576709</v>
      </c>
      <c r="H32" s="1">
        <v>109.35202086490337</v>
      </c>
      <c r="I32" s="47">
        <v>1</v>
      </c>
    </row>
    <row r="33" spans="2:9" x14ac:dyDescent="0.25">
      <c r="B33" s="61"/>
      <c r="C33" s="42" t="s">
        <v>414</v>
      </c>
      <c r="D33" s="1">
        <v>15.299307385973382</v>
      </c>
      <c r="E33" s="47">
        <v>1</v>
      </c>
      <c r="F33" s="1"/>
      <c r="G33" s="47">
        <v>0</v>
      </c>
      <c r="H33" s="1">
        <v>15.299307385973382</v>
      </c>
      <c r="I33" s="47">
        <v>1</v>
      </c>
    </row>
    <row r="34" spans="2:9" x14ac:dyDescent="0.25">
      <c r="B34" s="61"/>
      <c r="C34" s="42" t="s">
        <v>456</v>
      </c>
      <c r="D34" s="1">
        <v>128.10943539239346</v>
      </c>
      <c r="E34" s="47">
        <v>0.86265727281570959</v>
      </c>
      <c r="F34" s="1">
        <v>20.39616402630131</v>
      </c>
      <c r="G34" s="47">
        <v>0.13734272718429039</v>
      </c>
      <c r="H34" s="1">
        <v>148.50559941869477</v>
      </c>
      <c r="I34" s="47">
        <v>1</v>
      </c>
    </row>
    <row r="35" spans="2:9" x14ac:dyDescent="0.25">
      <c r="B35" s="61"/>
      <c r="C35" s="42" t="s">
        <v>415</v>
      </c>
      <c r="D35" s="1">
        <v>13.900206329176729</v>
      </c>
      <c r="E35" s="47">
        <v>0.66997923042521612</v>
      </c>
      <c r="F35" s="1">
        <v>6.8470134321801659</v>
      </c>
      <c r="G35" s="47">
        <v>0.33002076957478382</v>
      </c>
      <c r="H35" s="1">
        <v>20.747219761356895</v>
      </c>
      <c r="I35" s="47">
        <v>1</v>
      </c>
    </row>
    <row r="36" spans="2:9" x14ac:dyDescent="0.25">
      <c r="B36" s="61"/>
      <c r="C36" s="42" t="s">
        <v>457</v>
      </c>
      <c r="D36" s="1">
        <v>6.8470134321801659</v>
      </c>
      <c r="E36" s="47">
        <v>1</v>
      </c>
      <c r="F36" s="1"/>
      <c r="G36" s="47">
        <v>0</v>
      </c>
      <c r="H36" s="1">
        <v>6.8470134321801659</v>
      </c>
      <c r="I36" s="47">
        <v>1</v>
      </c>
    </row>
    <row r="37" spans="2:9" x14ac:dyDescent="0.25">
      <c r="B37" s="61"/>
      <c r="C37" s="42" t="s">
        <v>653</v>
      </c>
      <c r="D37" s="1">
        <v>36.572779331505444</v>
      </c>
      <c r="E37" s="47">
        <v>1</v>
      </c>
      <c r="F37" s="1"/>
      <c r="G37" s="47">
        <v>0</v>
      </c>
      <c r="H37" s="1">
        <v>36.572779331505444</v>
      </c>
      <c r="I37" s="47">
        <v>1</v>
      </c>
    </row>
    <row r="38" spans="2:9" x14ac:dyDescent="0.25">
      <c r="B38" s="61"/>
      <c r="C38" s="42" t="s">
        <v>416</v>
      </c>
      <c r="D38" s="1">
        <v>175.45047949934397</v>
      </c>
      <c r="E38" s="47">
        <v>0.77141480952134023</v>
      </c>
      <c r="F38" s="1">
        <v>51.989384674653792</v>
      </c>
      <c r="G38" s="47">
        <v>0.2285851904786598</v>
      </c>
      <c r="H38" s="1">
        <v>227.43986417399776</v>
      </c>
      <c r="I38" s="47">
        <v>1</v>
      </c>
    </row>
    <row r="39" spans="2:9" x14ac:dyDescent="0.25">
      <c r="B39" s="61"/>
      <c r="C39" s="42" t="s">
        <v>458</v>
      </c>
      <c r="D39" s="1">
        <v>13.457565688083442</v>
      </c>
      <c r="E39" s="47">
        <v>0.28934575535145762</v>
      </c>
      <c r="F39" s="1">
        <v>33.052761279516382</v>
      </c>
      <c r="G39" s="47">
        <v>0.71065424464854232</v>
      </c>
      <c r="H39" s="1">
        <v>46.510326967599823</v>
      </c>
      <c r="I39" s="47">
        <v>1</v>
      </c>
    </row>
    <row r="40" spans="2:9" x14ac:dyDescent="0.25">
      <c r="B40" s="61"/>
      <c r="C40" s="42" t="s">
        <v>250</v>
      </c>
      <c r="D40" s="1">
        <v>727.72310579769828</v>
      </c>
      <c r="E40" s="47">
        <v>0.5515491218970483</v>
      </c>
      <c r="F40" s="1">
        <v>591.69356428002948</v>
      </c>
      <c r="G40" s="47">
        <v>0.44845087810295164</v>
      </c>
      <c r="H40" s="1">
        <v>1319.4166700777278</v>
      </c>
      <c r="I40" s="47">
        <v>1</v>
      </c>
    </row>
    <row r="41" spans="2:9" x14ac:dyDescent="0.25">
      <c r="B41" s="61"/>
      <c r="C41" s="42" t="s">
        <v>417</v>
      </c>
      <c r="D41" s="1">
        <v>550.24963984269573</v>
      </c>
      <c r="E41" s="47">
        <v>0.79926986112586151</v>
      </c>
      <c r="F41" s="1">
        <v>138.19073130755285</v>
      </c>
      <c r="G41" s="47">
        <v>0.20073013887413851</v>
      </c>
      <c r="H41" s="1">
        <v>688.44037115024855</v>
      </c>
      <c r="I41" s="47">
        <v>1</v>
      </c>
    </row>
    <row r="42" spans="2:9" x14ac:dyDescent="0.25">
      <c r="B42" s="61"/>
      <c r="C42" s="42" t="s">
        <v>459</v>
      </c>
      <c r="D42" s="1">
        <v>67.962238946994006</v>
      </c>
      <c r="E42" s="47">
        <v>0.84735821184134485</v>
      </c>
      <c r="F42" s="1">
        <v>12.242611843687802</v>
      </c>
      <c r="G42" s="47">
        <v>0.15264178815865523</v>
      </c>
      <c r="H42" s="1">
        <v>80.204850790681803</v>
      </c>
      <c r="I42" s="47">
        <v>1</v>
      </c>
    </row>
    <row r="43" spans="2:9" x14ac:dyDescent="0.25">
      <c r="B43" s="61"/>
      <c r="C43" s="42" t="s">
        <v>460</v>
      </c>
      <c r="D43" s="1">
        <v>45.295334338755737</v>
      </c>
      <c r="E43" s="47">
        <v>1</v>
      </c>
      <c r="F43" s="1"/>
      <c r="G43" s="47">
        <v>0</v>
      </c>
      <c r="H43" s="1">
        <v>45.295334338755737</v>
      </c>
      <c r="I43" s="47">
        <v>1</v>
      </c>
    </row>
    <row r="44" spans="2:9" x14ac:dyDescent="0.25">
      <c r="B44" s="61"/>
      <c r="C44" s="42" t="s">
        <v>418</v>
      </c>
      <c r="D44" s="1">
        <v>97.904825823781877</v>
      </c>
      <c r="E44" s="47">
        <v>0.72144905174243334</v>
      </c>
      <c r="F44" s="1">
        <v>37.800981242321477</v>
      </c>
      <c r="G44" s="47">
        <v>0.27855094825756666</v>
      </c>
      <c r="H44" s="1">
        <v>135.70580706610335</v>
      </c>
      <c r="I44" s="47">
        <v>1</v>
      </c>
    </row>
    <row r="45" spans="2:9" x14ac:dyDescent="0.25">
      <c r="B45" s="61"/>
      <c r="C45" s="42" t="s">
        <v>205</v>
      </c>
      <c r="D45" s="1">
        <v>21.591665793704362</v>
      </c>
      <c r="E45" s="47">
        <v>0.47817965659277167</v>
      </c>
      <c r="F45" s="1">
        <v>23.562212034461592</v>
      </c>
      <c r="G45" s="47">
        <v>0.52182034340722838</v>
      </c>
      <c r="H45" s="1">
        <v>45.153877828165953</v>
      </c>
      <c r="I45" s="47">
        <v>1</v>
      </c>
    </row>
    <row r="46" spans="2:9" x14ac:dyDescent="0.25">
      <c r="B46" s="61"/>
      <c r="C46" s="42" t="s">
        <v>461</v>
      </c>
      <c r="D46" s="1">
        <v>8.4810860936502284</v>
      </c>
      <c r="E46" s="47">
        <v>0.33365214804923388</v>
      </c>
      <c r="F46" s="1">
        <v>16.9378603847005</v>
      </c>
      <c r="G46" s="47">
        <v>0.66634785195076618</v>
      </c>
      <c r="H46" s="1">
        <v>25.418946478350726</v>
      </c>
      <c r="I46" s="47">
        <v>1</v>
      </c>
    </row>
    <row r="47" spans="2:9" x14ac:dyDescent="0.25">
      <c r="B47" s="61"/>
      <c r="C47" s="42" t="s">
        <v>283</v>
      </c>
      <c r="D47" s="1">
        <v>131.97780994456588</v>
      </c>
      <c r="E47" s="47">
        <v>0.67979485614329305</v>
      </c>
      <c r="F47" s="1">
        <v>62.165774332197827</v>
      </c>
      <c r="G47" s="47">
        <v>0.32020514385670695</v>
      </c>
      <c r="H47" s="1">
        <v>194.1435842767637</v>
      </c>
      <c r="I47" s="47">
        <v>1</v>
      </c>
    </row>
    <row r="48" spans="2:9" x14ac:dyDescent="0.25">
      <c r="B48" s="61"/>
      <c r="C48" s="42" t="s">
        <v>252</v>
      </c>
      <c r="D48" s="1">
        <v>297.28502771255893</v>
      </c>
      <c r="E48" s="47">
        <v>0.95596479356787933</v>
      </c>
      <c r="F48" s="1">
        <v>13.694026864360332</v>
      </c>
      <c r="G48" s="47">
        <v>4.4035206432120576E-2</v>
      </c>
      <c r="H48" s="1">
        <v>310.97905457691928</v>
      </c>
      <c r="I48" s="47">
        <v>1</v>
      </c>
    </row>
    <row r="49" spans="2:9" x14ac:dyDescent="0.25">
      <c r="B49" s="61"/>
      <c r="C49" s="42" t="s">
        <v>419</v>
      </c>
      <c r="D49" s="1">
        <v>14.981113537801084</v>
      </c>
      <c r="E49" s="47">
        <v>1</v>
      </c>
      <c r="F49" s="1"/>
      <c r="G49" s="47">
        <v>0</v>
      </c>
      <c r="H49" s="1">
        <v>14.981113537801084</v>
      </c>
      <c r="I49" s="47">
        <v>1</v>
      </c>
    </row>
    <row r="50" spans="2:9" x14ac:dyDescent="0.25">
      <c r="B50" s="61"/>
      <c r="C50" s="42" t="s">
        <v>462</v>
      </c>
      <c r="D50" s="1">
        <v>23.550705448769264</v>
      </c>
      <c r="E50" s="47">
        <v>1</v>
      </c>
      <c r="F50" s="1"/>
      <c r="G50" s="47">
        <v>0</v>
      </c>
      <c r="H50" s="1">
        <v>23.550705448769264</v>
      </c>
      <c r="I50" s="47">
        <v>1</v>
      </c>
    </row>
    <row r="51" spans="2:9" x14ac:dyDescent="0.25">
      <c r="B51" s="61"/>
      <c r="C51" s="42" t="s">
        <v>463</v>
      </c>
      <c r="D51" s="1"/>
      <c r="E51" s="47">
        <v>0</v>
      </c>
      <c r="F51" s="1">
        <v>6.8470134321801659</v>
      </c>
      <c r="G51" s="47">
        <v>1</v>
      </c>
      <c r="H51" s="1">
        <v>6.8470134321801659</v>
      </c>
      <c r="I51" s="47">
        <v>1</v>
      </c>
    </row>
    <row r="52" spans="2:9" x14ac:dyDescent="0.25">
      <c r="B52" s="61"/>
      <c r="C52" s="42" t="s">
        <v>465</v>
      </c>
      <c r="D52" s="1">
        <v>185.15892236476259</v>
      </c>
      <c r="E52" s="47">
        <v>0.78648550222954605</v>
      </c>
      <c r="F52" s="1">
        <v>50.266806195865776</v>
      </c>
      <c r="G52" s="47">
        <v>0.21351449777045392</v>
      </c>
      <c r="H52" s="1">
        <v>235.42572856062836</v>
      </c>
      <c r="I52" s="47">
        <v>1</v>
      </c>
    </row>
    <row r="53" spans="2:9" x14ac:dyDescent="0.25">
      <c r="B53" s="61"/>
      <c r="C53" s="42" t="s">
        <v>466</v>
      </c>
      <c r="D53" s="1">
        <v>18.330220654096642</v>
      </c>
      <c r="E53" s="47">
        <v>0.55026978350675237</v>
      </c>
      <c r="F53" s="1">
        <v>14.981113537801084</v>
      </c>
      <c r="G53" s="47">
        <v>0.44973021649324751</v>
      </c>
      <c r="H53" s="1">
        <v>33.311334191897728</v>
      </c>
      <c r="I53" s="47">
        <v>1</v>
      </c>
    </row>
    <row r="54" spans="2:9" x14ac:dyDescent="0.25">
      <c r="B54" s="61"/>
      <c r="C54" s="42" t="s">
        <v>945</v>
      </c>
      <c r="D54" s="1">
        <v>21.591665793704362</v>
      </c>
      <c r="E54" s="47">
        <v>1</v>
      </c>
      <c r="F54" s="1"/>
      <c r="G54" s="47">
        <v>0</v>
      </c>
      <c r="H54" s="1">
        <v>21.591665793704362</v>
      </c>
      <c r="I54" s="47">
        <v>1</v>
      </c>
    </row>
    <row r="55" spans="2:9" x14ac:dyDescent="0.25">
      <c r="B55" s="57"/>
      <c r="C55" s="42" t="s">
        <v>467</v>
      </c>
      <c r="D55" s="1">
        <v>13.73763869486069</v>
      </c>
      <c r="E55" s="47">
        <v>0.66737288588007548</v>
      </c>
      <c r="F55" s="1">
        <v>6.8470134321801659</v>
      </c>
      <c r="G55" s="47">
        <v>0.33262711411992457</v>
      </c>
      <c r="H55" s="1">
        <v>20.584652127040854</v>
      </c>
      <c r="I55" s="47">
        <v>1</v>
      </c>
    </row>
    <row r="56" spans="2:9" x14ac:dyDescent="0.25">
      <c r="B56" s="58" t="s">
        <v>947</v>
      </c>
      <c r="C56" s="58"/>
      <c r="D56" s="59">
        <v>3291.4418407605363</v>
      </c>
      <c r="E56" s="62">
        <v>0.7229415374800624</v>
      </c>
      <c r="F56" s="59">
        <v>1261.4046483669599</v>
      </c>
      <c r="G56" s="62">
        <v>0.2770584625199376</v>
      </c>
      <c r="H56" s="59">
        <v>4552.8464891274962</v>
      </c>
      <c r="I56" s="62">
        <v>1</v>
      </c>
    </row>
    <row r="57" spans="2:9" x14ac:dyDescent="0.25">
      <c r="B57" s="61" t="s">
        <v>667</v>
      </c>
      <c r="C57" s="42" t="s">
        <v>208</v>
      </c>
      <c r="D57" s="1">
        <v>564.62551519582564</v>
      </c>
      <c r="E57" s="47">
        <v>0.8029269513117242</v>
      </c>
      <c r="F57" s="1">
        <v>138.58355540942588</v>
      </c>
      <c r="G57" s="47">
        <v>0.19707304868827577</v>
      </c>
      <c r="H57" s="1">
        <v>703.20907060525155</v>
      </c>
      <c r="I57" s="47">
        <v>1</v>
      </c>
    </row>
    <row r="58" spans="2:9" x14ac:dyDescent="0.25">
      <c r="B58" s="61"/>
      <c r="C58" s="42" t="s">
        <v>654</v>
      </c>
      <c r="D58" s="1">
        <v>2.8784688995215308</v>
      </c>
      <c r="E58" s="47">
        <v>1</v>
      </c>
      <c r="F58" s="1"/>
      <c r="G58" s="47">
        <v>0</v>
      </c>
      <c r="H58" s="1">
        <v>2.8784688995215308</v>
      </c>
      <c r="I58" s="47">
        <v>1</v>
      </c>
    </row>
    <row r="59" spans="2:9" x14ac:dyDescent="0.25">
      <c r="B59" s="61"/>
      <c r="C59" s="42" t="s">
        <v>421</v>
      </c>
      <c r="D59" s="1">
        <v>23.410845931446982</v>
      </c>
      <c r="E59" s="47">
        <v>1</v>
      </c>
      <c r="F59" s="1"/>
      <c r="G59" s="47">
        <v>0</v>
      </c>
      <c r="H59" s="1">
        <v>23.410845931446982</v>
      </c>
      <c r="I59" s="47">
        <v>1</v>
      </c>
    </row>
    <row r="60" spans="2:9" x14ac:dyDescent="0.25">
      <c r="B60" s="61"/>
      <c r="C60" s="42" t="s">
        <v>469</v>
      </c>
      <c r="D60" s="1">
        <v>218.38625931151279</v>
      </c>
      <c r="E60" s="47">
        <v>0.4793714353060734</v>
      </c>
      <c r="F60" s="1">
        <v>237.18168493213108</v>
      </c>
      <c r="G60" s="47">
        <v>0.5206285646939266</v>
      </c>
      <c r="H60" s="1">
        <v>455.56794424364386</v>
      </c>
      <c r="I60" s="47">
        <v>1</v>
      </c>
    </row>
    <row r="61" spans="2:9" x14ac:dyDescent="0.25">
      <c r="B61" s="61"/>
      <c r="C61" s="42" t="s">
        <v>422</v>
      </c>
      <c r="D61" s="1">
        <v>7.1744473867890868</v>
      </c>
      <c r="E61" s="47">
        <v>0.29394143465036698</v>
      </c>
      <c r="F61" s="1">
        <v>17.233296949503075</v>
      </c>
      <c r="G61" s="47">
        <v>0.70605856534963307</v>
      </c>
      <c r="H61" s="1">
        <v>24.407744336292161</v>
      </c>
      <c r="I61" s="47">
        <v>1</v>
      </c>
    </row>
    <row r="62" spans="2:9" x14ac:dyDescent="0.25">
      <c r="B62" s="61"/>
      <c r="C62" s="42" t="s">
        <v>423</v>
      </c>
      <c r="D62" s="1">
        <v>1154.9572651354731</v>
      </c>
      <c r="E62" s="47">
        <v>0.75068911536056704</v>
      </c>
      <c r="F62" s="1">
        <v>383.57212273333886</v>
      </c>
      <c r="G62" s="47">
        <v>0.24931088463943302</v>
      </c>
      <c r="H62" s="1">
        <v>1538.5293878688119</v>
      </c>
      <c r="I62" s="47">
        <v>1</v>
      </c>
    </row>
    <row r="63" spans="2:9" x14ac:dyDescent="0.25">
      <c r="B63" s="61"/>
      <c r="C63" s="42" t="s">
        <v>470</v>
      </c>
      <c r="D63" s="1">
        <v>103.23630060517294</v>
      </c>
      <c r="E63" s="47">
        <v>1</v>
      </c>
      <c r="F63" s="1"/>
      <c r="G63" s="47">
        <v>0</v>
      </c>
      <c r="H63" s="1">
        <v>103.23630060517294</v>
      </c>
      <c r="I63" s="47">
        <v>1</v>
      </c>
    </row>
    <row r="64" spans="2:9" x14ac:dyDescent="0.25">
      <c r="B64" s="61"/>
      <c r="C64" s="42" t="s">
        <v>655</v>
      </c>
      <c r="D64" s="1">
        <v>19.137810209628249</v>
      </c>
      <c r="E64" s="47">
        <v>1</v>
      </c>
      <c r="F64" s="1"/>
      <c r="G64" s="47">
        <v>0</v>
      </c>
      <c r="H64" s="1">
        <v>19.137810209628249</v>
      </c>
      <c r="I64" s="47">
        <v>1</v>
      </c>
    </row>
    <row r="65" spans="2:9" x14ac:dyDescent="0.25">
      <c r="B65" s="61"/>
      <c r="C65" s="42" t="s">
        <v>472</v>
      </c>
      <c r="D65" s="1">
        <v>8.7305655777468978</v>
      </c>
      <c r="E65" s="47">
        <v>1</v>
      </c>
      <c r="F65" s="1"/>
      <c r="G65" s="47">
        <v>0</v>
      </c>
      <c r="H65" s="1">
        <v>8.7305655777468978</v>
      </c>
      <c r="I65" s="47">
        <v>1</v>
      </c>
    </row>
    <row r="66" spans="2:9" x14ac:dyDescent="0.25">
      <c r="B66" s="61"/>
      <c r="C66" s="42" t="s">
        <v>473</v>
      </c>
      <c r="D66" s="1">
        <v>63.242708716905952</v>
      </c>
      <c r="E66" s="47">
        <v>0.7155710121029859</v>
      </c>
      <c r="F66" s="1">
        <v>25.138049652612761</v>
      </c>
      <c r="G66" s="47">
        <v>0.28442898789701404</v>
      </c>
      <c r="H66" s="1">
        <v>88.380758369518716</v>
      </c>
      <c r="I66" s="47">
        <v>1</v>
      </c>
    </row>
    <row r="67" spans="2:9" x14ac:dyDescent="0.25">
      <c r="B67" s="61"/>
      <c r="C67" s="42" t="s">
        <v>338</v>
      </c>
      <c r="D67" s="1">
        <v>264.93807751777206</v>
      </c>
      <c r="E67" s="47">
        <v>0.87622484894050445</v>
      </c>
      <c r="F67" s="1">
        <v>37.425040622650982</v>
      </c>
      <c r="G67" s="47">
        <v>0.12377515105949563</v>
      </c>
      <c r="H67" s="1">
        <v>302.36311814042301</v>
      </c>
      <c r="I67" s="47">
        <v>1</v>
      </c>
    </row>
    <row r="68" spans="2:9" x14ac:dyDescent="0.25">
      <c r="B68" s="61"/>
      <c r="C68" s="42" t="s">
        <v>124</v>
      </c>
      <c r="D68" s="1">
        <v>92.403567454676818</v>
      </c>
      <c r="E68" s="47">
        <v>0.6336469927851125</v>
      </c>
      <c r="F68" s="1">
        <v>53.424580562769023</v>
      </c>
      <c r="G68" s="47">
        <v>0.3663530072148875</v>
      </c>
      <c r="H68" s="1">
        <v>145.82814801744584</v>
      </c>
      <c r="I68" s="47">
        <v>1</v>
      </c>
    </row>
    <row r="69" spans="2:9" x14ac:dyDescent="0.25">
      <c r="B69" s="61"/>
      <c r="C69" s="42" t="s">
        <v>425</v>
      </c>
      <c r="D69" s="1">
        <v>55.006583247886311</v>
      </c>
      <c r="E69" s="47">
        <v>0.8756869151333353</v>
      </c>
      <c r="F69" s="1">
        <v>7.8087703873918972</v>
      </c>
      <c r="G69" s="47">
        <v>0.12431308486666474</v>
      </c>
      <c r="H69" s="1">
        <v>62.815353635278207</v>
      </c>
      <c r="I69" s="47">
        <v>1</v>
      </c>
    </row>
    <row r="70" spans="2:9" x14ac:dyDescent="0.25">
      <c r="B70" s="61"/>
      <c r="C70" s="42" t="s">
        <v>426</v>
      </c>
      <c r="D70" s="1">
        <v>37.638191984872023</v>
      </c>
      <c r="E70" s="47">
        <v>0.87744008781250815</v>
      </c>
      <c r="F70" s="1">
        <v>5.2572632235918242</v>
      </c>
      <c r="G70" s="47">
        <v>0.12255991218749199</v>
      </c>
      <c r="H70" s="1">
        <v>42.895455208463844</v>
      </c>
      <c r="I70" s="47">
        <v>1</v>
      </c>
    </row>
    <row r="71" spans="2:9" x14ac:dyDescent="0.25">
      <c r="B71" s="61"/>
      <c r="C71" s="42" t="s">
        <v>475</v>
      </c>
      <c r="D71" s="1">
        <v>20.213582560637867</v>
      </c>
      <c r="E71" s="47">
        <v>1</v>
      </c>
      <c r="F71" s="1"/>
      <c r="G71" s="47">
        <v>0</v>
      </c>
      <c r="H71" s="1">
        <v>20.213582560637867</v>
      </c>
      <c r="I71" s="47">
        <v>1</v>
      </c>
    </row>
    <row r="72" spans="2:9" x14ac:dyDescent="0.25">
      <c r="B72" s="61"/>
      <c r="C72" s="42" t="s">
        <v>162</v>
      </c>
      <c r="D72" s="1">
        <v>603.76215544059005</v>
      </c>
      <c r="E72" s="47">
        <v>0.79454336887832444</v>
      </c>
      <c r="F72" s="1">
        <v>156.1235589074326</v>
      </c>
      <c r="G72" s="47">
        <v>0.20545663112167553</v>
      </c>
      <c r="H72" s="1">
        <v>759.8857143480227</v>
      </c>
      <c r="I72" s="47">
        <v>1</v>
      </c>
    </row>
    <row r="73" spans="2:9" x14ac:dyDescent="0.25">
      <c r="B73" s="61"/>
      <c r="C73" s="42" t="s">
        <v>427</v>
      </c>
      <c r="D73" s="1">
        <v>86.740326167372359</v>
      </c>
      <c r="E73" s="47">
        <v>0.62092877706450533</v>
      </c>
      <c r="F73" s="1">
        <v>52.954159531043459</v>
      </c>
      <c r="G73" s="47">
        <v>0.37907122293549472</v>
      </c>
      <c r="H73" s="1">
        <v>139.6944856984158</v>
      </c>
      <c r="I73" s="47">
        <v>1</v>
      </c>
    </row>
    <row r="74" spans="2:9" x14ac:dyDescent="0.25">
      <c r="B74" s="61"/>
      <c r="C74" s="42" t="s">
        <v>476</v>
      </c>
      <c r="D74" s="1">
        <v>100.75605999444274</v>
      </c>
      <c r="E74" s="47">
        <v>0.8259905368963889</v>
      </c>
      <c r="F74" s="1">
        <v>21.226039671042223</v>
      </c>
      <c r="G74" s="47">
        <v>0.17400946310361115</v>
      </c>
      <c r="H74" s="1">
        <v>121.98209966548495</v>
      </c>
      <c r="I74" s="47">
        <v>1</v>
      </c>
    </row>
    <row r="75" spans="2:9" x14ac:dyDescent="0.25">
      <c r="B75" s="61"/>
      <c r="C75" s="42" t="s">
        <v>165</v>
      </c>
      <c r="D75" s="1">
        <v>258.33387145722594</v>
      </c>
      <c r="E75" s="47">
        <v>0.94741163597949851</v>
      </c>
      <c r="F75" s="1">
        <v>14.339443548181222</v>
      </c>
      <c r="G75" s="47">
        <v>5.2588364020501488E-2</v>
      </c>
      <c r="H75" s="1">
        <v>272.67331500540718</v>
      </c>
      <c r="I75" s="47">
        <v>1</v>
      </c>
    </row>
    <row r="76" spans="2:9" x14ac:dyDescent="0.25">
      <c r="B76" s="61"/>
      <c r="C76" s="42" t="s">
        <v>428</v>
      </c>
      <c r="D76" s="1">
        <v>91.650080170669298</v>
      </c>
      <c r="E76" s="47">
        <v>1</v>
      </c>
      <c r="F76" s="1"/>
      <c r="G76" s="47">
        <v>0</v>
      </c>
      <c r="H76" s="1">
        <v>91.650080170669298</v>
      </c>
      <c r="I76" s="47">
        <v>1</v>
      </c>
    </row>
    <row r="77" spans="2:9" x14ac:dyDescent="0.25">
      <c r="B77" s="61"/>
      <c r="C77" s="42" t="s">
        <v>244</v>
      </c>
      <c r="D77" s="1">
        <v>32.98404761419841</v>
      </c>
      <c r="E77" s="47">
        <v>1</v>
      </c>
      <c r="F77" s="1"/>
      <c r="G77" s="47">
        <v>0</v>
      </c>
      <c r="H77" s="1">
        <v>32.98404761419841</v>
      </c>
      <c r="I77" s="47">
        <v>1</v>
      </c>
    </row>
    <row r="78" spans="2:9" x14ac:dyDescent="0.25">
      <c r="B78" s="61"/>
      <c r="C78" s="42" t="s">
        <v>478</v>
      </c>
      <c r="D78" s="1">
        <v>38.872066493720951</v>
      </c>
      <c r="E78" s="47">
        <v>1</v>
      </c>
      <c r="F78" s="1"/>
      <c r="G78" s="47">
        <v>0</v>
      </c>
      <c r="H78" s="1">
        <v>38.872066493720951</v>
      </c>
      <c r="I78" s="47">
        <v>1</v>
      </c>
    </row>
    <row r="79" spans="2:9" x14ac:dyDescent="0.25">
      <c r="B79" s="61"/>
      <c r="C79" s="42" t="s">
        <v>429</v>
      </c>
      <c r="D79" s="1">
        <v>734.17771918672327</v>
      </c>
      <c r="E79" s="47">
        <v>0.76074577214619632</v>
      </c>
      <c r="F79" s="1">
        <v>230.89858628583968</v>
      </c>
      <c r="G79" s="47">
        <v>0.23925422785380376</v>
      </c>
      <c r="H79" s="1">
        <v>965.07630547256292</v>
      </c>
      <c r="I79" s="47">
        <v>1</v>
      </c>
    </row>
    <row r="80" spans="2:9" x14ac:dyDescent="0.25">
      <c r="B80" s="61"/>
      <c r="C80" s="42" t="s">
        <v>479</v>
      </c>
      <c r="D80" s="1">
        <v>83.507279587290938</v>
      </c>
      <c r="E80" s="47">
        <v>0.47765482811396021</v>
      </c>
      <c r="F80" s="1">
        <v>91.320388159778389</v>
      </c>
      <c r="G80" s="47">
        <v>0.52234517188603991</v>
      </c>
      <c r="H80" s="1">
        <v>174.82766774706931</v>
      </c>
      <c r="I80" s="47">
        <v>1</v>
      </c>
    </row>
    <row r="81" spans="2:9" x14ac:dyDescent="0.25">
      <c r="B81" s="61"/>
      <c r="C81" s="42" t="s">
        <v>324</v>
      </c>
      <c r="D81" s="1">
        <v>325.5629482646072</v>
      </c>
      <c r="E81" s="47">
        <v>0.65418920258313362</v>
      </c>
      <c r="F81" s="1">
        <v>172.09575196934389</v>
      </c>
      <c r="G81" s="47">
        <v>0.34581079741686638</v>
      </c>
      <c r="H81" s="1">
        <v>497.65870023395109</v>
      </c>
      <c r="I81" s="47">
        <v>1</v>
      </c>
    </row>
    <row r="82" spans="2:9" x14ac:dyDescent="0.25">
      <c r="B82" s="61"/>
      <c r="C82" s="42" t="s">
        <v>671</v>
      </c>
      <c r="D82" s="1">
        <v>2.7223495221595035</v>
      </c>
      <c r="E82" s="47">
        <v>1</v>
      </c>
      <c r="F82" s="1"/>
      <c r="G82" s="47">
        <v>0</v>
      </c>
      <c r="H82" s="1">
        <v>2.7223495221595035</v>
      </c>
      <c r="I82" s="47">
        <v>1</v>
      </c>
    </row>
    <row r="83" spans="2:9" x14ac:dyDescent="0.25">
      <c r="B83" s="61"/>
      <c r="C83" s="42" t="s">
        <v>204</v>
      </c>
      <c r="D83" s="1">
        <v>5199.6749671903062</v>
      </c>
      <c r="E83" s="47">
        <v>0.58535989446465175</v>
      </c>
      <c r="F83" s="1">
        <v>3683.1935319331851</v>
      </c>
      <c r="G83" s="47">
        <v>0.41464010553534825</v>
      </c>
      <c r="H83" s="1">
        <v>8882.8684991234913</v>
      </c>
      <c r="I83" s="47">
        <v>1</v>
      </c>
    </row>
    <row r="84" spans="2:9" x14ac:dyDescent="0.25">
      <c r="B84" s="61"/>
      <c r="C84" s="42" t="s">
        <v>245</v>
      </c>
      <c r="D84" s="1">
        <v>131.66437328663426</v>
      </c>
      <c r="E84" s="47">
        <v>0.52031981498528967</v>
      </c>
      <c r="F84" s="1">
        <v>121.38071455103849</v>
      </c>
      <c r="G84" s="47">
        <v>0.47968018501471033</v>
      </c>
      <c r="H84" s="1">
        <v>253.04508783767275</v>
      </c>
      <c r="I84" s="47">
        <v>1</v>
      </c>
    </row>
    <row r="85" spans="2:9" x14ac:dyDescent="0.25">
      <c r="B85" s="61"/>
      <c r="C85" s="42" t="s">
        <v>207</v>
      </c>
      <c r="D85" s="1">
        <v>743.57255166444452</v>
      </c>
      <c r="E85" s="47">
        <v>0.71530030619299423</v>
      </c>
      <c r="F85" s="1">
        <v>295.95244955067056</v>
      </c>
      <c r="G85" s="47">
        <v>0.28469969380700577</v>
      </c>
      <c r="H85" s="1">
        <v>1039.525001215115</v>
      </c>
      <c r="I85" s="47">
        <v>1</v>
      </c>
    </row>
    <row r="86" spans="2:9" x14ac:dyDescent="0.25">
      <c r="B86" s="61"/>
      <c r="C86" s="42" t="s">
        <v>430</v>
      </c>
      <c r="D86" s="1">
        <v>291.2952044237424</v>
      </c>
      <c r="E86" s="47">
        <v>0.75037565929725469</v>
      </c>
      <c r="F86" s="1">
        <v>96.903960640523636</v>
      </c>
      <c r="G86" s="47">
        <v>0.24962434070274539</v>
      </c>
      <c r="H86" s="1">
        <v>388.19916506426603</v>
      </c>
      <c r="I86" s="47">
        <v>1</v>
      </c>
    </row>
    <row r="87" spans="2:9" x14ac:dyDescent="0.25">
      <c r="B87" s="61"/>
      <c r="C87" s="42" t="s">
        <v>662</v>
      </c>
      <c r="D87" s="1"/>
      <c r="E87" s="47">
        <v>0</v>
      </c>
      <c r="F87" s="1">
        <v>10.838880150990876</v>
      </c>
      <c r="G87" s="47">
        <v>1</v>
      </c>
      <c r="H87" s="1">
        <v>10.838880150990876</v>
      </c>
      <c r="I87" s="47">
        <v>1</v>
      </c>
    </row>
    <row r="88" spans="2:9" x14ac:dyDescent="0.25">
      <c r="B88" s="61"/>
      <c r="C88" s="42" t="s">
        <v>210</v>
      </c>
      <c r="D88" s="1">
        <v>195.24249500545895</v>
      </c>
      <c r="E88" s="47">
        <v>0.68765602247541902</v>
      </c>
      <c r="F88" s="1">
        <v>88.682154272862618</v>
      </c>
      <c r="G88" s="47">
        <v>0.31234397752458104</v>
      </c>
      <c r="H88" s="1">
        <v>283.92464927832157</v>
      </c>
      <c r="I88" s="47">
        <v>1</v>
      </c>
    </row>
    <row r="89" spans="2:9" x14ac:dyDescent="0.25">
      <c r="B89" s="61"/>
      <c r="C89" s="42" t="s">
        <v>480</v>
      </c>
      <c r="D89" s="1">
        <v>399.85597378030491</v>
      </c>
      <c r="E89" s="47">
        <v>0.90794563158660346</v>
      </c>
      <c r="F89" s="1">
        <v>40.54041105781635</v>
      </c>
      <c r="G89" s="47">
        <v>9.2054368413396481E-2</v>
      </c>
      <c r="H89" s="1">
        <v>440.39638483812126</v>
      </c>
      <c r="I89" s="47">
        <v>1</v>
      </c>
    </row>
    <row r="90" spans="2:9" x14ac:dyDescent="0.25">
      <c r="B90" s="61"/>
      <c r="C90" s="42" t="s">
        <v>481</v>
      </c>
      <c r="D90" s="1">
        <v>66.553402253163028</v>
      </c>
      <c r="E90" s="47">
        <v>1</v>
      </c>
      <c r="F90" s="1"/>
      <c r="G90" s="47">
        <v>0</v>
      </c>
      <c r="H90" s="1">
        <v>66.553402253163028</v>
      </c>
      <c r="I90" s="47">
        <v>1</v>
      </c>
    </row>
    <row r="91" spans="2:9" x14ac:dyDescent="0.25">
      <c r="B91" s="61"/>
      <c r="C91" s="42" t="s">
        <v>431</v>
      </c>
      <c r="D91" s="1">
        <v>97.472127933402177</v>
      </c>
      <c r="E91" s="47">
        <v>0.94882415670547959</v>
      </c>
      <c r="F91" s="1">
        <v>5.2572632235918242</v>
      </c>
      <c r="G91" s="47">
        <v>5.1175843294520497E-2</v>
      </c>
      <c r="H91" s="1">
        <v>102.729391156994</v>
      </c>
      <c r="I91" s="47">
        <v>1</v>
      </c>
    </row>
    <row r="92" spans="2:9" x14ac:dyDescent="0.25">
      <c r="B92" s="61"/>
      <c r="C92" s="42" t="s">
        <v>164</v>
      </c>
      <c r="D92" s="1">
        <v>429.79080218006015</v>
      </c>
      <c r="E92" s="47">
        <v>0.93081989855456782</v>
      </c>
      <c r="F92" s="1">
        <v>31.942775762853103</v>
      </c>
      <c r="G92" s="47">
        <v>6.9180101445432171E-2</v>
      </c>
      <c r="H92" s="1">
        <v>461.73357794291326</v>
      </c>
      <c r="I92" s="47">
        <v>1</v>
      </c>
    </row>
    <row r="93" spans="2:9" x14ac:dyDescent="0.25">
      <c r="B93" s="61"/>
      <c r="C93" s="42" t="s">
        <v>432</v>
      </c>
      <c r="D93" s="1">
        <v>90.753167223723423</v>
      </c>
      <c r="E93" s="47">
        <v>0.6990820290114117</v>
      </c>
      <c r="F93" s="1">
        <v>39.064455683933922</v>
      </c>
      <c r="G93" s="47">
        <v>0.30091797098858825</v>
      </c>
      <c r="H93" s="1">
        <v>129.81762290765735</v>
      </c>
      <c r="I93" s="47">
        <v>1</v>
      </c>
    </row>
    <row r="94" spans="2:9" x14ac:dyDescent="0.25">
      <c r="B94" s="61"/>
      <c r="C94" s="42" t="s">
        <v>482</v>
      </c>
      <c r="D94" s="1">
        <v>8.6631971566942667</v>
      </c>
      <c r="E94" s="47">
        <v>1</v>
      </c>
      <c r="F94" s="1"/>
      <c r="G94" s="47">
        <v>0</v>
      </c>
      <c r="H94" s="1">
        <v>8.6631971566942667</v>
      </c>
      <c r="I94" s="47">
        <v>1</v>
      </c>
    </row>
    <row r="95" spans="2:9" x14ac:dyDescent="0.25">
      <c r="B95" s="61"/>
      <c r="C95" s="42" t="s">
        <v>483</v>
      </c>
      <c r="D95" s="1">
        <v>110.47003419021132</v>
      </c>
      <c r="E95" s="47">
        <v>0.77839761159502763</v>
      </c>
      <c r="F95" s="1">
        <v>31.449766878866122</v>
      </c>
      <c r="G95" s="47">
        <v>0.22160238840497246</v>
      </c>
      <c r="H95" s="1">
        <v>141.91980106907744</v>
      </c>
      <c r="I95" s="47">
        <v>1</v>
      </c>
    </row>
    <row r="96" spans="2:9" x14ac:dyDescent="0.25">
      <c r="B96" s="61"/>
      <c r="C96" s="42" t="s">
        <v>484</v>
      </c>
      <c r="D96" s="1">
        <v>17.233296949503075</v>
      </c>
      <c r="E96" s="47">
        <v>1</v>
      </c>
      <c r="F96" s="1"/>
      <c r="G96" s="47">
        <v>0</v>
      </c>
      <c r="H96" s="1">
        <v>17.233296949503075</v>
      </c>
      <c r="I96" s="47">
        <v>1</v>
      </c>
    </row>
    <row r="97" spans="2:9" x14ac:dyDescent="0.25">
      <c r="B97" s="61"/>
      <c r="C97" s="42" t="s">
        <v>243</v>
      </c>
      <c r="D97" s="1">
        <v>92.435762540836237</v>
      </c>
      <c r="E97" s="47">
        <v>0.48998917483609455</v>
      </c>
      <c r="F97" s="1">
        <v>96.212818464564066</v>
      </c>
      <c r="G97" s="47">
        <v>0.51001082516390539</v>
      </c>
      <c r="H97" s="1">
        <v>188.6485810054003</v>
      </c>
      <c r="I97" s="47">
        <v>1</v>
      </c>
    </row>
    <row r="98" spans="2:9" x14ac:dyDescent="0.25">
      <c r="B98" s="61"/>
      <c r="C98" s="42" t="s">
        <v>433</v>
      </c>
      <c r="D98" s="1">
        <v>101.81601097498142</v>
      </c>
      <c r="E98" s="47">
        <v>0.85524235923795111</v>
      </c>
      <c r="F98" s="1">
        <v>17.233296949503075</v>
      </c>
      <c r="G98" s="47">
        <v>0.14475764076204894</v>
      </c>
      <c r="H98" s="1">
        <v>119.04930792448449</v>
      </c>
      <c r="I98" s="47">
        <v>1</v>
      </c>
    </row>
    <row r="99" spans="2:9" x14ac:dyDescent="0.25">
      <c r="B99" s="61"/>
      <c r="C99" s="42" t="s">
        <v>953</v>
      </c>
      <c r="D99" s="1">
        <v>20.978414057078854</v>
      </c>
      <c r="E99" s="47">
        <v>1</v>
      </c>
      <c r="F99" s="1"/>
      <c r="G99" s="47">
        <v>0</v>
      </c>
      <c r="H99" s="1">
        <v>20.978414057078854</v>
      </c>
      <c r="I99" s="47">
        <v>1</v>
      </c>
    </row>
    <row r="100" spans="2:9" x14ac:dyDescent="0.25">
      <c r="B100" s="61"/>
      <c r="C100" s="42" t="s">
        <v>434</v>
      </c>
      <c r="D100" s="1">
        <v>414.3669861915439</v>
      </c>
      <c r="E100" s="47">
        <v>0.57557231305149115</v>
      </c>
      <c r="F100" s="1">
        <v>305.55469314481832</v>
      </c>
      <c r="G100" s="47">
        <v>0.42442768694850885</v>
      </c>
      <c r="H100" s="1">
        <v>719.92167933636222</v>
      </c>
      <c r="I100" s="47">
        <v>1</v>
      </c>
    </row>
    <row r="101" spans="2:9" x14ac:dyDescent="0.25">
      <c r="B101" s="61"/>
      <c r="C101" s="42" t="s">
        <v>485</v>
      </c>
      <c r="D101" s="1">
        <v>36.247275212827631</v>
      </c>
      <c r="E101" s="47">
        <v>1</v>
      </c>
      <c r="F101" s="1"/>
      <c r="G101" s="47">
        <v>0</v>
      </c>
      <c r="H101" s="1">
        <v>36.247275212827631</v>
      </c>
      <c r="I101" s="47">
        <v>1</v>
      </c>
    </row>
    <row r="102" spans="2:9" x14ac:dyDescent="0.25">
      <c r="B102" s="61"/>
      <c r="C102" s="42" t="s">
        <v>166</v>
      </c>
      <c r="D102" s="1">
        <v>229.19786662632191</v>
      </c>
      <c r="E102" s="47">
        <v>0.82665548926125532</v>
      </c>
      <c r="F102" s="1">
        <v>48.061366033157192</v>
      </c>
      <c r="G102" s="47">
        <v>0.17334451073874471</v>
      </c>
      <c r="H102" s="1">
        <v>277.2592326594791</v>
      </c>
      <c r="I102" s="47">
        <v>1</v>
      </c>
    </row>
    <row r="103" spans="2:9" x14ac:dyDescent="0.25">
      <c r="B103" s="61"/>
      <c r="C103" s="42" t="s">
        <v>486</v>
      </c>
      <c r="D103" s="1">
        <v>117.39193435535137</v>
      </c>
      <c r="E103" s="47">
        <v>0.95501345189133746</v>
      </c>
      <c r="F103" s="1">
        <v>5.5298256710281857</v>
      </c>
      <c r="G103" s="47">
        <v>4.4986548108662455E-2</v>
      </c>
      <c r="H103" s="1">
        <v>122.92176002637956</v>
      </c>
      <c r="I103" s="47">
        <v>1</v>
      </c>
    </row>
    <row r="104" spans="2:9" x14ac:dyDescent="0.25">
      <c r="B104" s="61"/>
      <c r="C104" s="42" t="s">
        <v>163</v>
      </c>
      <c r="D104" s="1">
        <v>35.848603432465211</v>
      </c>
      <c r="E104" s="47">
        <v>0.675988896757447</v>
      </c>
      <c r="F104" s="1">
        <v>17.18274605333578</v>
      </c>
      <c r="G104" s="47">
        <v>0.32401110324255311</v>
      </c>
      <c r="H104" s="1">
        <v>53.031349485800988</v>
      </c>
      <c r="I104" s="47">
        <v>1</v>
      </c>
    </row>
    <row r="105" spans="2:9" x14ac:dyDescent="0.25">
      <c r="B105" s="61"/>
      <c r="C105" s="42" t="s">
        <v>487</v>
      </c>
      <c r="D105" s="1">
        <v>309.42379440383644</v>
      </c>
      <c r="E105" s="47">
        <v>0.81234814783417397</v>
      </c>
      <c r="F105" s="1">
        <v>71.476679400160762</v>
      </c>
      <c r="G105" s="47">
        <v>0.187651852165826</v>
      </c>
      <c r="H105" s="1">
        <v>380.90047380399722</v>
      </c>
      <c r="I105" s="47">
        <v>1</v>
      </c>
    </row>
    <row r="106" spans="2:9" x14ac:dyDescent="0.25">
      <c r="B106" s="61"/>
      <c r="C106" s="42" t="s">
        <v>435</v>
      </c>
      <c r="D106" s="1">
        <v>120.66161352745924</v>
      </c>
      <c r="E106" s="47">
        <v>0.80574076552702645</v>
      </c>
      <c r="F106" s="1">
        <v>29.090786611480937</v>
      </c>
      <c r="G106" s="47">
        <v>0.19425923447297355</v>
      </c>
      <c r="H106" s="1">
        <v>149.75240013894017</v>
      </c>
      <c r="I106" s="47">
        <v>1</v>
      </c>
    </row>
    <row r="107" spans="2:9" x14ac:dyDescent="0.25">
      <c r="B107" s="61"/>
      <c r="C107" s="42" t="s">
        <v>242</v>
      </c>
      <c r="D107" s="1">
        <v>64.2164074928491</v>
      </c>
      <c r="E107" s="47">
        <v>1</v>
      </c>
      <c r="F107" s="1"/>
      <c r="G107" s="47">
        <v>0</v>
      </c>
      <c r="H107" s="1">
        <v>64.2164074928491</v>
      </c>
      <c r="I107" s="47">
        <v>1</v>
      </c>
    </row>
    <row r="108" spans="2:9" x14ac:dyDescent="0.25">
      <c r="B108" s="61"/>
      <c r="C108" s="42" t="s">
        <v>656</v>
      </c>
      <c r="D108" s="1">
        <v>14.028694067338158</v>
      </c>
      <c r="E108" s="47">
        <v>1</v>
      </c>
      <c r="F108" s="1"/>
      <c r="G108" s="47">
        <v>0</v>
      </c>
      <c r="H108" s="1">
        <v>14.028694067338158</v>
      </c>
      <c r="I108" s="47">
        <v>1</v>
      </c>
    </row>
    <row r="109" spans="2:9" x14ac:dyDescent="0.25">
      <c r="B109" s="61"/>
      <c r="C109" s="42" t="s">
        <v>488</v>
      </c>
      <c r="D109" s="1">
        <v>251.73091429702606</v>
      </c>
      <c r="E109" s="47">
        <v>0.91967680002958219</v>
      </c>
      <c r="F109" s="1">
        <v>21.98580258539279</v>
      </c>
      <c r="G109" s="47">
        <v>8.0323199970417897E-2</v>
      </c>
      <c r="H109" s="1">
        <v>273.71671688241884</v>
      </c>
      <c r="I109" s="47">
        <v>1</v>
      </c>
    </row>
    <row r="110" spans="2:9" x14ac:dyDescent="0.25">
      <c r="B110" s="61"/>
      <c r="C110" s="42" t="s">
        <v>489</v>
      </c>
      <c r="D110" s="1">
        <v>76.922079399213757</v>
      </c>
      <c r="E110" s="47">
        <v>0.73273451662708544</v>
      </c>
      <c r="F110" s="1">
        <v>28.057388134676316</v>
      </c>
      <c r="G110" s="47">
        <v>0.2672654833729145</v>
      </c>
      <c r="H110" s="1">
        <v>104.97946753389007</v>
      </c>
      <c r="I110" s="47">
        <v>1</v>
      </c>
    </row>
    <row r="111" spans="2:9" x14ac:dyDescent="0.25">
      <c r="B111" s="61"/>
      <c r="C111" s="42" t="s">
        <v>956</v>
      </c>
      <c r="D111" s="1">
        <v>147.6358461226267</v>
      </c>
      <c r="E111" s="47">
        <v>0.91322343136686834</v>
      </c>
      <c r="F111" s="1">
        <v>14.028694067338158</v>
      </c>
      <c r="G111" s="47">
        <v>8.6776568633131657E-2</v>
      </c>
      <c r="H111" s="1">
        <v>161.66454018996487</v>
      </c>
      <c r="I111" s="47">
        <v>1</v>
      </c>
    </row>
    <row r="112" spans="2:9" x14ac:dyDescent="0.25">
      <c r="B112" s="61"/>
      <c r="C112" s="42" t="s">
        <v>437</v>
      </c>
      <c r="D112" s="1">
        <v>62.93580728321345</v>
      </c>
      <c r="E112" s="47">
        <v>1</v>
      </c>
      <c r="F112" s="1"/>
      <c r="G112" s="47">
        <v>0</v>
      </c>
      <c r="H112" s="1">
        <v>62.93580728321345</v>
      </c>
      <c r="I112" s="47">
        <v>1</v>
      </c>
    </row>
    <row r="113" spans="2:9" x14ac:dyDescent="0.25">
      <c r="B113" s="61"/>
      <c r="C113" s="42" t="s">
        <v>871</v>
      </c>
      <c r="D113" s="1">
        <v>120.15357512249223</v>
      </c>
      <c r="E113" s="47">
        <v>0.81480163582583431</v>
      </c>
      <c r="F113" s="1">
        <v>27.310015817297369</v>
      </c>
      <c r="G113" s="47">
        <v>0.18519836417416582</v>
      </c>
      <c r="H113" s="1">
        <v>147.46359093978958</v>
      </c>
      <c r="I113" s="47">
        <v>1</v>
      </c>
    </row>
    <row r="114" spans="2:9" x14ac:dyDescent="0.25">
      <c r="B114" s="61"/>
      <c r="C114" s="42" t="s">
        <v>211</v>
      </c>
      <c r="D114" s="1">
        <v>87.641604806389807</v>
      </c>
      <c r="E114" s="47">
        <v>1</v>
      </c>
      <c r="F114" s="1"/>
      <c r="G114" s="47">
        <v>0</v>
      </c>
      <c r="H114" s="1">
        <v>87.641604806389807</v>
      </c>
      <c r="I114" s="47">
        <v>1</v>
      </c>
    </row>
    <row r="115" spans="2:9" x14ac:dyDescent="0.25">
      <c r="B115" s="61"/>
      <c r="C115" s="42" t="s">
        <v>490</v>
      </c>
      <c r="D115" s="1">
        <v>237.74037219474681</v>
      </c>
      <c r="E115" s="47">
        <v>0.78185766280189661</v>
      </c>
      <c r="F115" s="1">
        <v>66.330795110528243</v>
      </c>
      <c r="G115" s="47">
        <v>0.21814233719810347</v>
      </c>
      <c r="H115" s="1">
        <v>304.07116730527503</v>
      </c>
      <c r="I115" s="47">
        <v>1</v>
      </c>
    </row>
    <row r="116" spans="2:9" x14ac:dyDescent="0.25">
      <c r="B116" s="57"/>
      <c r="C116" s="42" t="s">
        <v>491</v>
      </c>
      <c r="D116" s="1">
        <v>108.69730591453815</v>
      </c>
      <c r="E116" s="47">
        <v>1</v>
      </c>
      <c r="F116" s="1"/>
      <c r="G116" s="47">
        <v>0</v>
      </c>
      <c r="H116" s="1">
        <v>108.69730591453815</v>
      </c>
      <c r="I116" s="47">
        <v>1</v>
      </c>
    </row>
    <row r="117" spans="2:9" x14ac:dyDescent="0.25">
      <c r="B117" s="58" t="s">
        <v>959</v>
      </c>
      <c r="C117" s="58"/>
      <c r="D117" s="59">
        <v>15427.361554895653</v>
      </c>
      <c r="E117" s="62">
        <v>0.69289105904522474</v>
      </c>
      <c r="F117" s="59">
        <v>6837.8435642956902</v>
      </c>
      <c r="G117" s="62">
        <v>0.30710894095477503</v>
      </c>
      <c r="H117" s="59">
        <v>22265.205119191349</v>
      </c>
      <c r="I117" s="62">
        <v>1</v>
      </c>
    </row>
    <row r="118" spans="2:9" x14ac:dyDescent="0.25">
      <c r="B118" s="61" t="s">
        <v>668</v>
      </c>
      <c r="C118" s="42" t="s">
        <v>438</v>
      </c>
      <c r="D118" s="1">
        <v>39.311448304038585</v>
      </c>
      <c r="E118" s="47">
        <v>0.33988296021010211</v>
      </c>
      <c r="F118" s="1">
        <v>76.350273247809184</v>
      </c>
      <c r="G118" s="47">
        <v>0.66011703978989789</v>
      </c>
      <c r="H118" s="1">
        <v>115.66172155184776</v>
      </c>
      <c r="I118" s="47">
        <v>1</v>
      </c>
    </row>
    <row r="119" spans="2:9" x14ac:dyDescent="0.25">
      <c r="B119" s="61"/>
      <c r="C119" s="42" t="s">
        <v>212</v>
      </c>
      <c r="D119" s="1">
        <v>8.5601474382129581</v>
      </c>
      <c r="E119" s="47">
        <v>1</v>
      </c>
      <c r="F119" s="1"/>
      <c r="G119" s="47">
        <v>0</v>
      </c>
      <c r="H119" s="1">
        <v>8.5601474382129581</v>
      </c>
      <c r="I119" s="47">
        <v>1</v>
      </c>
    </row>
    <row r="120" spans="2:9" x14ac:dyDescent="0.25">
      <c r="B120" s="61"/>
      <c r="C120" s="42" t="s">
        <v>220</v>
      </c>
      <c r="D120" s="1">
        <v>2004.5123144327845</v>
      </c>
      <c r="E120" s="47">
        <v>0.73854519407216124</v>
      </c>
      <c r="F120" s="1">
        <v>709.62397745801206</v>
      </c>
      <c r="G120" s="47">
        <v>0.26145480592783871</v>
      </c>
      <c r="H120" s="1">
        <v>2714.1362918907967</v>
      </c>
      <c r="I120" s="47">
        <v>1</v>
      </c>
    </row>
    <row r="121" spans="2:9" x14ac:dyDescent="0.25">
      <c r="B121" s="61"/>
      <c r="C121" s="42" t="s">
        <v>439</v>
      </c>
      <c r="D121" s="1">
        <v>36.322568192893414</v>
      </c>
      <c r="E121" s="47">
        <v>0.90070825421668699</v>
      </c>
      <c r="F121" s="1">
        <v>4.004105869266505</v>
      </c>
      <c r="G121" s="47">
        <v>9.9291745783313012E-2</v>
      </c>
      <c r="H121" s="1">
        <v>40.326674062159917</v>
      </c>
      <c r="I121" s="47">
        <v>1</v>
      </c>
    </row>
    <row r="122" spans="2:9" x14ac:dyDescent="0.25">
      <c r="B122" s="61"/>
      <c r="C122" s="42" t="s">
        <v>336</v>
      </c>
      <c r="D122" s="1">
        <v>60.001335522194694</v>
      </c>
      <c r="E122" s="47">
        <v>0.8765252621592825</v>
      </c>
      <c r="F122" s="1">
        <v>8.452293953793216</v>
      </c>
      <c r="G122" s="47">
        <v>0.12347473784071746</v>
      </c>
      <c r="H122" s="1">
        <v>68.45362947598791</v>
      </c>
      <c r="I122" s="47">
        <v>1</v>
      </c>
    </row>
    <row r="123" spans="2:9" x14ac:dyDescent="0.25">
      <c r="B123" s="61"/>
      <c r="C123" s="42" t="s">
        <v>663</v>
      </c>
      <c r="D123" s="1">
        <v>10.178075731033553</v>
      </c>
      <c r="E123" s="47">
        <v>1</v>
      </c>
      <c r="F123" s="1"/>
      <c r="G123" s="47">
        <v>0</v>
      </c>
      <c r="H123" s="1">
        <v>10.178075731033553</v>
      </c>
      <c r="I123" s="47">
        <v>1</v>
      </c>
    </row>
    <row r="124" spans="2:9" x14ac:dyDescent="0.25">
      <c r="B124" s="61"/>
      <c r="C124" s="42" t="s">
        <v>440</v>
      </c>
      <c r="D124" s="1">
        <v>488.02513346958006</v>
      </c>
      <c r="E124" s="47">
        <v>0.74393461545126904</v>
      </c>
      <c r="F124" s="1">
        <v>167.98027793817539</v>
      </c>
      <c r="G124" s="47">
        <v>0.25606538454873101</v>
      </c>
      <c r="H124" s="1">
        <v>656.00541140775545</v>
      </c>
      <c r="I124" s="47">
        <v>1</v>
      </c>
    </row>
    <row r="125" spans="2:9" x14ac:dyDescent="0.25">
      <c r="B125" s="61"/>
      <c r="C125" s="42" t="s">
        <v>209</v>
      </c>
      <c r="D125" s="1">
        <v>2226.1922309232277</v>
      </c>
      <c r="E125" s="47">
        <v>0.58035248711383436</v>
      </c>
      <c r="F125" s="1">
        <v>1609.7390011360344</v>
      </c>
      <c r="G125" s="47">
        <v>0.41964751288616564</v>
      </c>
      <c r="H125" s="1">
        <v>3835.9312320592621</v>
      </c>
      <c r="I125" s="47">
        <v>1</v>
      </c>
    </row>
    <row r="126" spans="2:9" x14ac:dyDescent="0.25">
      <c r="B126" s="61"/>
      <c r="C126" s="42" t="s">
        <v>314</v>
      </c>
      <c r="D126" s="1">
        <v>502.8945691513415</v>
      </c>
      <c r="E126" s="47">
        <v>0.84137375415802784</v>
      </c>
      <c r="F126" s="1">
        <v>94.811939598261432</v>
      </c>
      <c r="G126" s="47">
        <v>0.15862624584197221</v>
      </c>
      <c r="H126" s="1">
        <v>597.7065087496029</v>
      </c>
      <c r="I126" s="47">
        <v>1</v>
      </c>
    </row>
    <row r="127" spans="2:9" x14ac:dyDescent="0.25">
      <c r="B127" s="61"/>
      <c r="C127" s="42" t="s">
        <v>493</v>
      </c>
      <c r="D127" s="1">
        <v>41.350825306439248</v>
      </c>
      <c r="E127" s="47">
        <v>1</v>
      </c>
      <c r="F127" s="1"/>
      <c r="G127" s="47">
        <v>0</v>
      </c>
      <c r="H127" s="1">
        <v>41.350825306439248</v>
      </c>
      <c r="I127" s="47">
        <v>1</v>
      </c>
    </row>
    <row r="128" spans="2:9" x14ac:dyDescent="0.25">
      <c r="B128" s="61"/>
      <c r="C128" s="42" t="s">
        <v>441</v>
      </c>
      <c r="D128" s="1">
        <v>215.30832624011575</v>
      </c>
      <c r="E128" s="47">
        <v>0.74887493082497425</v>
      </c>
      <c r="F128" s="1">
        <v>72.200732185605858</v>
      </c>
      <c r="G128" s="47">
        <v>0.25112506917502575</v>
      </c>
      <c r="H128" s="1">
        <v>287.50905842572161</v>
      </c>
      <c r="I128" s="47">
        <v>1</v>
      </c>
    </row>
    <row r="129" spans="2:9" x14ac:dyDescent="0.25">
      <c r="B129" s="61"/>
      <c r="C129" s="42" t="s">
        <v>325</v>
      </c>
      <c r="D129" s="1">
        <v>5576.26356203048</v>
      </c>
      <c r="E129" s="47">
        <v>0.65138984763695518</v>
      </c>
      <c r="F129" s="1">
        <v>2984.2990292648456</v>
      </c>
      <c r="G129" s="47">
        <v>0.34861015236304488</v>
      </c>
      <c r="H129" s="1">
        <v>8560.5625912953255</v>
      </c>
      <c r="I129" s="47">
        <v>1</v>
      </c>
    </row>
    <row r="130" spans="2:9" x14ac:dyDescent="0.25">
      <c r="B130" s="61"/>
      <c r="C130" s="42" t="s">
        <v>442</v>
      </c>
      <c r="D130" s="1">
        <v>8.6631971566942667</v>
      </c>
      <c r="E130" s="47">
        <v>1</v>
      </c>
      <c r="F130" s="1"/>
      <c r="G130" s="47">
        <v>0</v>
      </c>
      <c r="H130" s="1">
        <v>8.6631971566942667</v>
      </c>
      <c r="I130" s="47">
        <v>1</v>
      </c>
    </row>
    <row r="131" spans="2:9" x14ac:dyDescent="0.25">
      <c r="B131" s="61"/>
      <c r="C131" s="42" t="s">
        <v>221</v>
      </c>
      <c r="D131" s="1">
        <v>608.70822905920147</v>
      </c>
      <c r="E131" s="47">
        <v>0.71750225468294404</v>
      </c>
      <c r="F131" s="1">
        <v>239.6629434163228</v>
      </c>
      <c r="G131" s="47">
        <v>0.28249774531705596</v>
      </c>
      <c r="H131" s="1">
        <v>848.3711724755243</v>
      </c>
      <c r="I131" s="47">
        <v>1</v>
      </c>
    </row>
    <row r="132" spans="2:9" x14ac:dyDescent="0.25">
      <c r="B132" s="61"/>
      <c r="C132" s="42" t="s">
        <v>443</v>
      </c>
      <c r="D132" s="1">
        <v>20.970862530818728</v>
      </c>
      <c r="E132" s="47">
        <v>0.69629598405994608</v>
      </c>
      <c r="F132" s="1">
        <v>9.1468790774874424</v>
      </c>
      <c r="G132" s="47">
        <v>0.30370401594005392</v>
      </c>
      <c r="H132" s="1">
        <v>30.117741608306169</v>
      </c>
      <c r="I132" s="47">
        <v>1</v>
      </c>
    </row>
    <row r="133" spans="2:9" x14ac:dyDescent="0.25">
      <c r="B133" s="61"/>
      <c r="C133" s="42" t="s">
        <v>444</v>
      </c>
      <c r="D133" s="1">
        <v>19.923178305599013</v>
      </c>
      <c r="E133" s="47">
        <v>1</v>
      </c>
      <c r="F133" s="1"/>
      <c r="G133" s="47">
        <v>0</v>
      </c>
      <c r="H133" s="1">
        <v>19.923178305599013</v>
      </c>
      <c r="I133" s="47">
        <v>1</v>
      </c>
    </row>
    <row r="134" spans="2:9" x14ac:dyDescent="0.25">
      <c r="B134" s="61"/>
      <c r="C134" s="42" t="s">
        <v>445</v>
      </c>
      <c r="D134" s="1">
        <v>1475.8990306179435</v>
      </c>
      <c r="E134" s="47">
        <v>0.95757049987322296</v>
      </c>
      <c r="F134" s="1">
        <v>65.396394432582255</v>
      </c>
      <c r="G134" s="47">
        <v>4.2429500126777112E-2</v>
      </c>
      <c r="H134" s="1">
        <v>1541.2954250505256</v>
      </c>
      <c r="I134" s="47">
        <v>1</v>
      </c>
    </row>
    <row r="135" spans="2:9" x14ac:dyDescent="0.25">
      <c r="B135" s="61"/>
      <c r="C135" s="42" t="s">
        <v>145</v>
      </c>
      <c r="D135" s="1">
        <v>31.054847584786174</v>
      </c>
      <c r="E135" s="47">
        <v>1</v>
      </c>
      <c r="F135" s="1"/>
      <c r="G135" s="47">
        <v>0</v>
      </c>
      <c r="H135" s="1">
        <v>31.054847584786174</v>
      </c>
      <c r="I135" s="47">
        <v>1</v>
      </c>
    </row>
    <row r="136" spans="2:9" x14ac:dyDescent="0.25">
      <c r="B136" s="61"/>
      <c r="C136" s="42" t="s">
        <v>337</v>
      </c>
      <c r="D136" s="1">
        <v>495.9654313819442</v>
      </c>
      <c r="E136" s="47">
        <v>0.87484394465352366</v>
      </c>
      <c r="F136" s="1">
        <v>70.953313855948693</v>
      </c>
      <c r="G136" s="47">
        <v>0.12515605534647645</v>
      </c>
      <c r="H136" s="1">
        <v>566.91874523789284</v>
      </c>
      <c r="I136" s="47">
        <v>1</v>
      </c>
    </row>
    <row r="137" spans="2:9" x14ac:dyDescent="0.25">
      <c r="B137" s="61"/>
      <c r="C137" s="42" t="s">
        <v>446</v>
      </c>
      <c r="D137" s="1">
        <v>6.1848884932997086</v>
      </c>
      <c r="E137" s="47">
        <v>1</v>
      </c>
      <c r="F137" s="1"/>
      <c r="G137" s="47">
        <v>0</v>
      </c>
      <c r="H137" s="1">
        <v>6.1848884932997086</v>
      </c>
      <c r="I137" s="47">
        <v>1</v>
      </c>
    </row>
    <row r="138" spans="2:9" x14ac:dyDescent="0.25">
      <c r="B138" s="61"/>
      <c r="C138" s="42" t="s">
        <v>494</v>
      </c>
      <c r="D138" s="1">
        <v>21.98580258539279</v>
      </c>
      <c r="E138" s="47">
        <v>1</v>
      </c>
      <c r="F138" s="1"/>
      <c r="G138" s="47">
        <v>0</v>
      </c>
      <c r="H138" s="1">
        <v>21.98580258539279</v>
      </c>
      <c r="I138" s="47">
        <v>1</v>
      </c>
    </row>
    <row r="139" spans="2:9" x14ac:dyDescent="0.25">
      <c r="B139" s="61"/>
      <c r="C139" s="42" t="s">
        <v>78</v>
      </c>
      <c r="D139" s="1">
        <v>4565.9907563983788</v>
      </c>
      <c r="E139" s="47">
        <v>0.85191097270828997</v>
      </c>
      <c r="F139" s="1">
        <v>793.71337076263865</v>
      </c>
      <c r="G139" s="47">
        <v>0.14808902729171</v>
      </c>
      <c r="H139" s="1">
        <v>5359.7041271610178</v>
      </c>
      <c r="I139" s="47">
        <v>1</v>
      </c>
    </row>
    <row r="140" spans="2:9" x14ac:dyDescent="0.25">
      <c r="B140" s="57"/>
      <c r="C140" s="42" t="s">
        <v>144</v>
      </c>
      <c r="D140" s="1">
        <v>158.27756627732049</v>
      </c>
      <c r="E140" s="47">
        <v>0.87865544968584364</v>
      </c>
      <c r="F140" s="1">
        <v>21.858534095028403</v>
      </c>
      <c r="G140" s="47">
        <v>0.12134455031415632</v>
      </c>
      <c r="H140" s="1">
        <v>180.13610037234889</v>
      </c>
      <c r="I140" s="47">
        <v>1</v>
      </c>
    </row>
    <row r="141" spans="2:9" x14ac:dyDescent="0.25">
      <c r="B141" s="58" t="s">
        <v>961</v>
      </c>
      <c r="C141" s="58"/>
      <c r="D141" s="59">
        <v>18622.544327133724</v>
      </c>
      <c r="E141" s="62">
        <v>0.72884567049424953</v>
      </c>
      <c r="F141" s="59">
        <v>6928.1930662918121</v>
      </c>
      <c r="G141" s="62">
        <v>0.27115432950575069</v>
      </c>
      <c r="H141" s="59">
        <v>25550.73739342553</v>
      </c>
      <c r="I141" s="62">
        <v>1</v>
      </c>
    </row>
    <row r="142" spans="2:9" x14ac:dyDescent="0.25">
      <c r="B142" s="61" t="s">
        <v>669</v>
      </c>
      <c r="C142" s="42" t="s">
        <v>657</v>
      </c>
      <c r="D142" s="1">
        <v>12.369776986599417</v>
      </c>
      <c r="E142" s="47">
        <v>1</v>
      </c>
      <c r="F142" s="1"/>
      <c r="G142" s="47">
        <v>0</v>
      </c>
      <c r="H142" s="1">
        <v>12.369776986599417</v>
      </c>
      <c r="I142" s="47">
        <v>1</v>
      </c>
    </row>
    <row r="143" spans="2:9" x14ac:dyDescent="0.25">
      <c r="B143" s="61"/>
      <c r="C143" s="42" t="s">
        <v>496</v>
      </c>
      <c r="D143" s="1">
        <v>62.227956302437335</v>
      </c>
      <c r="E143" s="47">
        <v>0.72667685185495079</v>
      </c>
      <c r="F143" s="1">
        <v>23.405645681155804</v>
      </c>
      <c r="G143" s="47">
        <v>0.27332314814504916</v>
      </c>
      <c r="H143" s="1">
        <v>85.633601983593138</v>
      </c>
      <c r="I143" s="47">
        <v>1</v>
      </c>
    </row>
    <row r="144" spans="2:9" x14ac:dyDescent="0.25">
      <c r="B144" s="61"/>
      <c r="C144" s="42" t="s">
        <v>963</v>
      </c>
      <c r="D144" s="1">
        <v>21.487523794211342</v>
      </c>
      <c r="E144" s="47">
        <v>1</v>
      </c>
      <c r="F144" s="1"/>
      <c r="G144" s="47">
        <v>0</v>
      </c>
      <c r="H144" s="1">
        <v>21.487523794211342</v>
      </c>
      <c r="I144" s="47">
        <v>1</v>
      </c>
    </row>
    <row r="145" spans="2:9" x14ac:dyDescent="0.25">
      <c r="B145" s="61"/>
      <c r="C145" s="42" t="s">
        <v>497</v>
      </c>
      <c r="D145" s="1">
        <v>13.694026864360332</v>
      </c>
      <c r="E145" s="47">
        <v>1</v>
      </c>
      <c r="F145" s="1"/>
      <c r="G145" s="47">
        <v>0</v>
      </c>
      <c r="H145" s="1">
        <v>13.694026864360332</v>
      </c>
      <c r="I145" s="47">
        <v>1</v>
      </c>
    </row>
    <row r="146" spans="2:9" x14ac:dyDescent="0.25">
      <c r="B146" s="61"/>
      <c r="C146" s="42" t="s">
        <v>658</v>
      </c>
      <c r="D146" s="1">
        <v>8.5527441082709643</v>
      </c>
      <c r="E146" s="47">
        <v>1</v>
      </c>
      <c r="F146" s="1"/>
      <c r="G146" s="47">
        <v>0</v>
      </c>
      <c r="H146" s="1">
        <v>8.5527441082709643</v>
      </c>
      <c r="I146" s="47">
        <v>1</v>
      </c>
    </row>
    <row r="147" spans="2:9" x14ac:dyDescent="0.25">
      <c r="B147" s="61"/>
      <c r="C147" s="42" t="s">
        <v>918</v>
      </c>
      <c r="D147" s="1">
        <v>6.8906252626805244</v>
      </c>
      <c r="E147" s="47">
        <v>1</v>
      </c>
      <c r="F147" s="1"/>
      <c r="G147" s="47">
        <v>0</v>
      </c>
      <c r="H147" s="1">
        <v>6.8906252626805244</v>
      </c>
      <c r="I147" s="47">
        <v>1</v>
      </c>
    </row>
    <row r="148" spans="2:9" x14ac:dyDescent="0.25">
      <c r="B148" s="61"/>
      <c r="C148" s="42" t="s">
        <v>664</v>
      </c>
      <c r="D148" s="1">
        <v>14.981113537801084</v>
      </c>
      <c r="E148" s="47">
        <v>1</v>
      </c>
      <c r="F148" s="1"/>
      <c r="G148" s="47">
        <v>0</v>
      </c>
      <c r="H148" s="1">
        <v>14.981113537801084</v>
      </c>
      <c r="I148" s="47">
        <v>1</v>
      </c>
    </row>
    <row r="149" spans="2:9" x14ac:dyDescent="0.25">
      <c r="B149" s="61"/>
      <c r="C149" s="42" t="s">
        <v>246</v>
      </c>
      <c r="D149" s="1">
        <v>6.6105522559032766</v>
      </c>
      <c r="E149" s="47">
        <v>1</v>
      </c>
      <c r="F149" s="1"/>
      <c r="G149" s="47">
        <v>0</v>
      </c>
      <c r="H149" s="1">
        <v>6.6105522559032766</v>
      </c>
      <c r="I149" s="47">
        <v>1</v>
      </c>
    </row>
    <row r="150" spans="2:9" x14ac:dyDescent="0.25">
      <c r="B150" s="61"/>
      <c r="C150" s="42" t="s">
        <v>659</v>
      </c>
      <c r="D150" s="1">
        <v>21.353000780364813</v>
      </c>
      <c r="E150" s="47">
        <v>1</v>
      </c>
      <c r="F150" s="1"/>
      <c r="G150" s="47">
        <v>0</v>
      </c>
      <c r="H150" s="1">
        <v>21.353000780364813</v>
      </c>
      <c r="I150" s="47">
        <v>1</v>
      </c>
    </row>
    <row r="151" spans="2:9" x14ac:dyDescent="0.25">
      <c r="B151" s="57"/>
      <c r="C151" s="42" t="s">
        <v>499</v>
      </c>
      <c r="D151" s="1">
        <v>1.8705338377469525</v>
      </c>
      <c r="E151" s="47">
        <v>1</v>
      </c>
      <c r="F151" s="1"/>
      <c r="G151" s="47">
        <v>0</v>
      </c>
      <c r="H151" s="1">
        <v>1.8705338377469525</v>
      </c>
      <c r="I151" s="47">
        <v>1</v>
      </c>
    </row>
    <row r="152" spans="2:9" x14ac:dyDescent="0.25">
      <c r="B152" s="58" t="s">
        <v>971</v>
      </c>
      <c r="C152" s="58"/>
      <c r="D152" s="59">
        <v>170.03785373037607</v>
      </c>
      <c r="E152" s="62">
        <v>0.87900526121395994</v>
      </c>
      <c r="F152" s="59">
        <v>23.405645681155804</v>
      </c>
      <c r="G152" s="62">
        <v>0.12099473878604013</v>
      </c>
      <c r="H152" s="59">
        <v>193.44349941153186</v>
      </c>
      <c r="I152" s="62">
        <v>1</v>
      </c>
    </row>
    <row r="153" spans="2:9" x14ac:dyDescent="0.25">
      <c r="C153"/>
    </row>
    <row r="154" spans="2:9" x14ac:dyDescent="0.25">
      <c r="C154"/>
    </row>
    <row r="155" spans="2:9" x14ac:dyDescent="0.25">
      <c r="C155"/>
    </row>
    <row r="156" spans="2:9" x14ac:dyDescent="0.25">
      <c r="C156"/>
    </row>
    <row r="157" spans="2:9" x14ac:dyDescent="0.25">
      <c r="C157"/>
    </row>
    <row r="158" spans="2:9" x14ac:dyDescent="0.25">
      <c r="C158"/>
    </row>
    <row r="159" spans="2:9" x14ac:dyDescent="0.25">
      <c r="C159"/>
    </row>
    <row r="160" spans="2:9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</sheetData>
  <mergeCells count="2">
    <mergeCell ref="F8:G8"/>
    <mergeCell ref="D8:E8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7"/>
  <sheetViews>
    <sheetView workbookViewId="0">
      <pane ySplit="9" topLeftCell="A10" activePane="bottomLeft" state="frozen"/>
      <selection activeCell="NM305" sqref="NM305"/>
      <selection pane="bottomLeft"/>
    </sheetView>
  </sheetViews>
  <sheetFormatPr defaultRowHeight="15" x14ac:dyDescent="0.25"/>
  <cols>
    <col min="1" max="1" width="27.5703125" bestFit="1" customWidth="1"/>
    <col min="2" max="2" width="29.28515625" bestFit="1" customWidth="1"/>
    <col min="3" max="3" width="23.5703125" bestFit="1" customWidth="1"/>
    <col min="4" max="4" width="10.5703125" bestFit="1" customWidth="1"/>
    <col min="5" max="5" width="8.28515625" style="56" bestFit="1" customWidth="1"/>
    <col min="6" max="6" width="10.5703125" style="47" bestFit="1" customWidth="1"/>
    <col min="7" max="7" width="7" style="56" bestFit="1" customWidth="1"/>
    <col min="8" max="8" width="12.28515625" customWidth="1"/>
    <col min="9" max="9" width="12.28515625" style="56" customWidth="1"/>
    <col min="10" max="10" width="10.85546875" customWidth="1"/>
    <col min="11" max="11" width="8.85546875" style="56"/>
  </cols>
  <sheetData>
    <row r="1" spans="1:11" x14ac:dyDescent="0.25">
      <c r="A1" s="7" t="s">
        <v>504</v>
      </c>
    </row>
    <row r="3" spans="1:11" ht="18.75" x14ac:dyDescent="0.3">
      <c r="A3" s="8" t="s">
        <v>704</v>
      </c>
    </row>
    <row r="5" spans="1:11" x14ac:dyDescent="0.25">
      <c r="A5" t="s">
        <v>502</v>
      </c>
      <c r="B5" s="4" t="s">
        <v>978</v>
      </c>
    </row>
    <row r="6" spans="1:11" x14ac:dyDescent="0.25">
      <c r="A6" t="s">
        <v>503</v>
      </c>
      <c r="B6" s="42" t="s">
        <v>980</v>
      </c>
    </row>
    <row r="8" spans="1:11" s="42" customFormat="1" x14ac:dyDescent="0.25">
      <c r="B8" s="95" t="s">
        <v>392</v>
      </c>
      <c r="C8" s="94"/>
      <c r="D8" s="161" t="s">
        <v>374</v>
      </c>
      <c r="E8" s="161"/>
      <c r="F8" s="162" t="s">
        <v>373</v>
      </c>
      <c r="G8" s="162"/>
      <c r="H8" s="163" t="s">
        <v>375</v>
      </c>
      <c r="I8" s="163"/>
      <c r="J8" s="164" t="s">
        <v>981</v>
      </c>
      <c r="K8" s="166" t="s">
        <v>511</v>
      </c>
    </row>
    <row r="9" spans="1:11" x14ac:dyDescent="0.25">
      <c r="B9" s="97" t="s">
        <v>982</v>
      </c>
      <c r="C9" s="97" t="s">
        <v>983</v>
      </c>
      <c r="D9" s="98" t="s">
        <v>44</v>
      </c>
      <c r="E9" s="99" t="s">
        <v>24</v>
      </c>
      <c r="F9" s="98" t="s">
        <v>44</v>
      </c>
      <c r="G9" s="99" t="s">
        <v>24</v>
      </c>
      <c r="H9" s="98" t="s">
        <v>44</v>
      </c>
      <c r="I9" s="99" t="s">
        <v>24</v>
      </c>
      <c r="J9" s="165"/>
      <c r="K9" s="167"/>
    </row>
    <row r="10" spans="1:11" s="42" customFormat="1" x14ac:dyDescent="0.25">
      <c r="B10" s="101" t="s">
        <v>979</v>
      </c>
      <c r="C10" s="101"/>
      <c r="D10" s="102">
        <v>46645.068896957222</v>
      </c>
      <c r="E10" s="103">
        <v>0.92500624854567703</v>
      </c>
      <c r="F10" s="102">
        <v>3766.8651974722366</v>
      </c>
      <c r="G10" s="103">
        <v>7.4699725554877652E-2</v>
      </c>
      <c r="H10" s="102">
        <v>14.826773720351671</v>
      </c>
      <c r="I10" s="103">
        <v>2.9402589944492046E-4</v>
      </c>
      <c r="J10" s="105">
        <v>50426.760868149831</v>
      </c>
      <c r="K10" s="104">
        <v>1</v>
      </c>
    </row>
    <row r="11" spans="1:11" x14ac:dyDescent="0.25">
      <c r="B11" s="55" t="s">
        <v>665</v>
      </c>
      <c r="C11" s="42" t="s">
        <v>448</v>
      </c>
      <c r="D11" s="1">
        <v>94.022728384996384</v>
      </c>
      <c r="E11" s="56">
        <v>1</v>
      </c>
      <c r="F11" s="1"/>
      <c r="G11" s="56">
        <v>0</v>
      </c>
      <c r="H11" s="1"/>
      <c r="I11" s="56">
        <v>0</v>
      </c>
      <c r="J11" s="1">
        <v>94.022728384996384</v>
      </c>
      <c r="K11" s="56">
        <v>1</v>
      </c>
    </row>
    <row r="12" spans="1:11" x14ac:dyDescent="0.25">
      <c r="B12" s="55"/>
      <c r="C12" s="42" t="s">
        <v>404</v>
      </c>
      <c r="D12" s="1">
        <v>1371.1223060328464</v>
      </c>
      <c r="E12" s="56">
        <v>0.95904001717103671</v>
      </c>
      <c r="F12" s="1">
        <v>51.712739139122782</v>
      </c>
      <c r="G12" s="56">
        <v>3.6170796736172107E-2</v>
      </c>
      <c r="H12" s="1">
        <v>6.8470134321801659</v>
      </c>
      <c r="I12" s="56">
        <v>4.7891860927912564E-3</v>
      </c>
      <c r="J12" s="1">
        <v>1429.6820586041492</v>
      </c>
      <c r="K12" s="56">
        <v>1</v>
      </c>
    </row>
    <row r="13" spans="1:11" ht="14.25" customHeight="1" x14ac:dyDescent="0.25">
      <c r="B13" s="55"/>
      <c r="C13" s="42" t="s">
        <v>449</v>
      </c>
      <c r="D13" s="1">
        <v>136.16828891545745</v>
      </c>
      <c r="E13" s="56">
        <v>0.90862261274221867</v>
      </c>
      <c r="F13" s="1">
        <v>13.694026864360332</v>
      </c>
      <c r="G13" s="56">
        <v>9.1377387257781384E-2</v>
      </c>
      <c r="H13" s="1"/>
      <c r="I13" s="56">
        <v>0</v>
      </c>
      <c r="J13" s="1">
        <v>149.86231577981778</v>
      </c>
      <c r="K13" s="56">
        <v>1</v>
      </c>
    </row>
    <row r="14" spans="1:11" ht="14.25" customHeight="1" x14ac:dyDescent="0.25">
      <c r="B14" s="55"/>
      <c r="C14" s="42" t="s">
        <v>405</v>
      </c>
      <c r="D14" s="1">
        <v>6.3022710886806053</v>
      </c>
      <c r="E14" s="56">
        <v>1</v>
      </c>
      <c r="F14" s="1"/>
      <c r="G14" s="56">
        <v>0</v>
      </c>
      <c r="H14" s="1"/>
      <c r="I14" s="56">
        <v>0</v>
      </c>
      <c r="J14" s="1">
        <v>6.3022710886806053</v>
      </c>
      <c r="K14" s="56">
        <v>1</v>
      </c>
    </row>
    <row r="15" spans="1:11" x14ac:dyDescent="0.25">
      <c r="B15" s="55"/>
      <c r="C15" s="42" t="s">
        <v>406</v>
      </c>
      <c r="D15" s="1">
        <v>19.831486389978313</v>
      </c>
      <c r="E15" s="56">
        <v>1</v>
      </c>
      <c r="F15" s="1"/>
      <c r="G15" s="56">
        <v>0</v>
      </c>
      <c r="H15" s="1"/>
      <c r="I15" s="56">
        <v>0</v>
      </c>
      <c r="J15" s="1">
        <v>19.831486389978313</v>
      </c>
      <c r="K15" s="56">
        <v>1</v>
      </c>
    </row>
    <row r="16" spans="1:11" x14ac:dyDescent="0.25">
      <c r="B16" s="55"/>
      <c r="C16" s="42" t="s">
        <v>407</v>
      </c>
      <c r="D16" s="1">
        <v>30.00154833967839</v>
      </c>
      <c r="E16" s="56">
        <v>1</v>
      </c>
      <c r="F16" s="1"/>
      <c r="G16" s="56">
        <v>0</v>
      </c>
      <c r="H16" s="1"/>
      <c r="I16" s="56">
        <v>0</v>
      </c>
      <c r="J16" s="1">
        <v>30.00154833967839</v>
      </c>
      <c r="K16" s="56">
        <v>1</v>
      </c>
    </row>
    <row r="17" spans="2:11" x14ac:dyDescent="0.25">
      <c r="B17" s="57"/>
      <c r="C17" s="42" t="s">
        <v>450</v>
      </c>
      <c r="D17" s="1">
        <v>39.167596750594981</v>
      </c>
      <c r="E17" s="56">
        <v>1</v>
      </c>
      <c r="F17" s="1"/>
      <c r="G17" s="56">
        <v>0</v>
      </c>
      <c r="H17" s="1"/>
      <c r="I17" s="56">
        <v>0</v>
      </c>
      <c r="J17" s="1">
        <v>39.167596750594981</v>
      </c>
      <c r="K17" s="56">
        <v>1</v>
      </c>
    </row>
    <row r="18" spans="2:11" x14ac:dyDescent="0.25">
      <c r="B18" s="58" t="s">
        <v>933</v>
      </c>
      <c r="C18" s="58"/>
      <c r="D18" s="59">
        <v>1696.6162259022326</v>
      </c>
      <c r="E18" s="60">
        <v>0.95915257807661169</v>
      </c>
      <c r="F18" s="59">
        <v>65.406766003483114</v>
      </c>
      <c r="G18" s="60">
        <v>3.6976581549862893E-2</v>
      </c>
      <c r="H18" s="59">
        <v>6.8470134321801659</v>
      </c>
      <c r="I18" s="60">
        <v>3.8708403735254844E-3</v>
      </c>
      <c r="J18" s="59">
        <v>1768.8700053378957</v>
      </c>
      <c r="K18" s="60">
        <v>1</v>
      </c>
    </row>
    <row r="19" spans="2:11" x14ac:dyDescent="0.25">
      <c r="B19" s="55" t="s">
        <v>934</v>
      </c>
      <c r="C19" s="42" t="s">
        <v>452</v>
      </c>
      <c r="D19" s="1">
        <v>26.310439017119595</v>
      </c>
      <c r="E19" s="56">
        <v>1</v>
      </c>
      <c r="F19" s="1"/>
      <c r="G19" s="56">
        <v>0</v>
      </c>
      <c r="H19" s="1"/>
      <c r="I19" s="56">
        <v>0</v>
      </c>
      <c r="J19" s="1">
        <v>26.310439017119595</v>
      </c>
      <c r="K19" s="56">
        <v>1</v>
      </c>
    </row>
    <row r="20" spans="2:11" x14ac:dyDescent="0.25">
      <c r="B20" s="55"/>
      <c r="C20" s="42" t="s">
        <v>670</v>
      </c>
      <c r="D20" s="1">
        <v>2.2788274079798994</v>
      </c>
      <c r="E20" s="56">
        <v>1</v>
      </c>
      <c r="F20" s="1"/>
      <c r="G20" s="56">
        <v>0</v>
      </c>
      <c r="H20" s="1"/>
      <c r="I20" s="56">
        <v>0</v>
      </c>
      <c r="J20" s="1">
        <v>2.2788274079798994</v>
      </c>
      <c r="K20" s="56">
        <v>1</v>
      </c>
    </row>
    <row r="21" spans="2:11" x14ac:dyDescent="0.25">
      <c r="B21" s="55"/>
      <c r="C21" s="42" t="s">
        <v>936</v>
      </c>
      <c r="D21" s="1">
        <v>17.421072811527964</v>
      </c>
      <c r="E21" s="56">
        <v>1</v>
      </c>
      <c r="F21" s="1"/>
      <c r="G21" s="56">
        <v>0</v>
      </c>
      <c r="H21" s="1"/>
      <c r="I21" s="56">
        <v>0</v>
      </c>
      <c r="J21" s="1">
        <v>17.421072811527964</v>
      </c>
      <c r="K21" s="56">
        <v>1</v>
      </c>
    </row>
    <row r="22" spans="2:11" x14ac:dyDescent="0.25">
      <c r="B22" s="55"/>
      <c r="C22" s="42" t="s">
        <v>206</v>
      </c>
      <c r="D22" s="1">
        <v>6.8470134321801659</v>
      </c>
      <c r="E22" s="56">
        <v>1</v>
      </c>
      <c r="F22" s="1"/>
      <c r="G22" s="56">
        <v>0</v>
      </c>
      <c r="H22" s="1"/>
      <c r="I22" s="56">
        <v>0</v>
      </c>
      <c r="J22" s="1">
        <v>6.8470134321801659</v>
      </c>
      <c r="K22" s="56">
        <v>1</v>
      </c>
    </row>
    <row r="23" spans="2:11" x14ac:dyDescent="0.25">
      <c r="B23" s="57"/>
      <c r="C23" s="42" t="s">
        <v>408</v>
      </c>
      <c r="D23" s="1">
        <v>41.420948346620015</v>
      </c>
      <c r="E23" s="56">
        <v>1</v>
      </c>
      <c r="F23" s="1"/>
      <c r="G23" s="56">
        <v>0</v>
      </c>
      <c r="H23" s="1"/>
      <c r="I23" s="56">
        <v>0</v>
      </c>
      <c r="J23" s="1">
        <v>41.420948346620015</v>
      </c>
      <c r="K23" s="56">
        <v>1</v>
      </c>
    </row>
    <row r="24" spans="2:11" x14ac:dyDescent="0.25">
      <c r="B24" s="58" t="s">
        <v>938</v>
      </c>
      <c r="C24" s="58"/>
      <c r="D24" s="59">
        <v>94.278301015427644</v>
      </c>
      <c r="E24" s="60">
        <v>1</v>
      </c>
      <c r="F24" s="59"/>
      <c r="G24" s="60">
        <v>0</v>
      </c>
      <c r="H24" s="59"/>
      <c r="I24" s="60">
        <v>0</v>
      </c>
      <c r="J24" s="59">
        <v>94.278301015427644</v>
      </c>
      <c r="K24" s="60">
        <v>1</v>
      </c>
    </row>
    <row r="25" spans="2:11" x14ac:dyDescent="0.25">
      <c r="B25" s="61" t="s">
        <v>666</v>
      </c>
      <c r="C25" s="42" t="s">
        <v>409</v>
      </c>
      <c r="D25" s="1">
        <v>313.53786129761778</v>
      </c>
      <c r="E25" s="56">
        <v>0.84338193237120018</v>
      </c>
      <c r="F25" s="1">
        <v>58.224740274951138</v>
      </c>
      <c r="G25" s="56">
        <v>0.15661806762879976</v>
      </c>
      <c r="H25" s="1"/>
      <c r="I25" s="56">
        <v>0</v>
      </c>
      <c r="J25" s="1">
        <v>371.76260157256894</v>
      </c>
      <c r="K25" s="56">
        <v>1</v>
      </c>
    </row>
    <row r="26" spans="2:11" x14ac:dyDescent="0.25">
      <c r="B26" s="61"/>
      <c r="C26" s="42" t="s">
        <v>410</v>
      </c>
      <c r="D26" s="1">
        <v>13.221104511806553</v>
      </c>
      <c r="E26" s="56">
        <v>1</v>
      </c>
      <c r="F26" s="1"/>
      <c r="G26" s="56">
        <v>0</v>
      </c>
      <c r="H26" s="1"/>
      <c r="I26" s="56">
        <v>0</v>
      </c>
      <c r="J26" s="1">
        <v>13.221104511806553</v>
      </c>
      <c r="K26" s="56">
        <v>1</v>
      </c>
    </row>
    <row r="27" spans="2:11" x14ac:dyDescent="0.25">
      <c r="B27" s="61"/>
      <c r="C27" s="42" t="s">
        <v>939</v>
      </c>
      <c r="D27" s="1">
        <v>14.981113537801084</v>
      </c>
      <c r="E27" s="56">
        <v>1</v>
      </c>
      <c r="F27" s="1"/>
      <c r="G27" s="56">
        <v>0</v>
      </c>
      <c r="H27" s="1"/>
      <c r="I27" s="56">
        <v>0</v>
      </c>
      <c r="J27" s="1">
        <v>14.981113537801084</v>
      </c>
      <c r="K27" s="56">
        <v>1</v>
      </c>
    </row>
    <row r="28" spans="2:11" x14ac:dyDescent="0.25">
      <c r="B28" s="61"/>
      <c r="C28" s="42" t="s">
        <v>411</v>
      </c>
      <c r="D28" s="1">
        <v>168.67024364353344</v>
      </c>
      <c r="E28" s="56">
        <v>1</v>
      </c>
      <c r="F28" s="1"/>
      <c r="G28" s="56">
        <v>0</v>
      </c>
      <c r="H28" s="1"/>
      <c r="I28" s="56">
        <v>0</v>
      </c>
      <c r="J28" s="1">
        <v>168.67024364353344</v>
      </c>
      <c r="K28" s="56">
        <v>1</v>
      </c>
    </row>
    <row r="29" spans="2:11" x14ac:dyDescent="0.25">
      <c r="B29" s="61"/>
      <c r="C29" s="42" t="s">
        <v>412</v>
      </c>
      <c r="D29" s="1">
        <v>19.831656767709831</v>
      </c>
      <c r="E29" s="56">
        <v>1</v>
      </c>
      <c r="F29" s="1"/>
      <c r="G29" s="56">
        <v>0</v>
      </c>
      <c r="H29" s="1"/>
      <c r="I29" s="56">
        <v>0</v>
      </c>
      <c r="J29" s="1">
        <v>19.831656767709831</v>
      </c>
      <c r="K29" s="56">
        <v>1</v>
      </c>
    </row>
    <row r="30" spans="2:11" x14ac:dyDescent="0.25">
      <c r="B30" s="61"/>
      <c r="C30" s="42" t="s">
        <v>942</v>
      </c>
      <c r="D30" s="1">
        <v>21.591665793704362</v>
      </c>
      <c r="E30" s="56">
        <v>1</v>
      </c>
      <c r="F30" s="1"/>
      <c r="G30" s="56">
        <v>0</v>
      </c>
      <c r="H30" s="1"/>
      <c r="I30" s="56">
        <v>0</v>
      </c>
      <c r="J30" s="1">
        <v>21.591665793704362</v>
      </c>
      <c r="K30" s="56">
        <v>1</v>
      </c>
    </row>
    <row r="31" spans="2:11" x14ac:dyDescent="0.25">
      <c r="B31" s="61"/>
      <c r="C31" s="42" t="s">
        <v>454</v>
      </c>
      <c r="D31" s="1">
        <v>19.831656767709831</v>
      </c>
      <c r="E31" s="56">
        <v>1</v>
      </c>
      <c r="F31" s="1"/>
      <c r="G31" s="56">
        <v>0</v>
      </c>
      <c r="H31" s="1"/>
      <c r="I31" s="56">
        <v>0</v>
      </c>
      <c r="J31" s="1">
        <v>19.831656767709831</v>
      </c>
      <c r="K31" s="56">
        <v>1</v>
      </c>
    </row>
    <row r="32" spans="2:11" x14ac:dyDescent="0.25">
      <c r="B32" s="61"/>
      <c r="C32" s="42" t="s">
        <v>455</v>
      </c>
      <c r="D32" s="1">
        <v>2.1120027513470134</v>
      </c>
      <c r="E32" s="56">
        <v>1</v>
      </c>
      <c r="F32" s="1"/>
      <c r="G32" s="56">
        <v>0</v>
      </c>
      <c r="H32" s="1"/>
      <c r="I32" s="56">
        <v>0</v>
      </c>
      <c r="J32" s="1">
        <v>2.1120027513470134</v>
      </c>
      <c r="K32" s="56">
        <v>1</v>
      </c>
    </row>
    <row r="33" spans="2:11" x14ac:dyDescent="0.25">
      <c r="B33" s="61"/>
      <c r="C33" s="42" t="s">
        <v>413</v>
      </c>
      <c r="D33" s="1">
        <v>94.370907327102273</v>
      </c>
      <c r="E33" s="56">
        <v>1</v>
      </c>
      <c r="F33" s="1"/>
      <c r="G33" s="56">
        <v>0</v>
      </c>
      <c r="H33" s="1"/>
      <c r="I33" s="56">
        <v>0</v>
      </c>
      <c r="J33" s="1">
        <v>94.370907327102273</v>
      </c>
      <c r="K33" s="56">
        <v>1</v>
      </c>
    </row>
    <row r="34" spans="2:11" x14ac:dyDescent="0.25">
      <c r="B34" s="61"/>
      <c r="C34" s="42" t="s">
        <v>414</v>
      </c>
      <c r="D34" s="1">
        <v>8.452293953793216</v>
      </c>
      <c r="E34" s="56">
        <v>1</v>
      </c>
      <c r="F34" s="1"/>
      <c r="G34" s="56">
        <v>0</v>
      </c>
      <c r="H34" s="1"/>
      <c r="I34" s="56">
        <v>0</v>
      </c>
      <c r="J34" s="1">
        <v>8.452293953793216</v>
      </c>
      <c r="K34" s="56">
        <v>1</v>
      </c>
    </row>
    <row r="35" spans="2:11" x14ac:dyDescent="0.25">
      <c r="B35" s="61"/>
      <c r="C35" s="42" t="s">
        <v>456</v>
      </c>
      <c r="D35" s="1">
        <v>118.70041073698177</v>
      </c>
      <c r="E35" s="56">
        <v>0.86513876437893211</v>
      </c>
      <c r="F35" s="1">
        <v>18.50348720902544</v>
      </c>
      <c r="G35" s="56">
        <v>0.13486123562106797</v>
      </c>
      <c r="H35" s="1"/>
      <c r="I35" s="56">
        <v>0</v>
      </c>
      <c r="J35" s="1">
        <v>137.2038979460072</v>
      </c>
      <c r="K35" s="56">
        <v>1</v>
      </c>
    </row>
    <row r="36" spans="2:11" x14ac:dyDescent="0.25">
      <c r="B36" s="61"/>
      <c r="C36" s="42" t="s">
        <v>415</v>
      </c>
      <c r="D36" s="1">
        <v>10.890541176947963</v>
      </c>
      <c r="E36" s="56">
        <v>0.61398210840988499</v>
      </c>
      <c r="F36" s="1">
        <v>6.8470134321801659</v>
      </c>
      <c r="G36" s="56">
        <v>0.38601789159011496</v>
      </c>
      <c r="H36" s="1"/>
      <c r="I36" s="56">
        <v>0</v>
      </c>
      <c r="J36" s="1">
        <v>17.737554609128129</v>
      </c>
      <c r="K36" s="56">
        <v>1</v>
      </c>
    </row>
    <row r="37" spans="2:11" x14ac:dyDescent="0.25">
      <c r="B37" s="61"/>
      <c r="C37" s="42" t="s">
        <v>457</v>
      </c>
      <c r="D37" s="1">
        <v>6.8470134321801659</v>
      </c>
      <c r="E37" s="56">
        <v>1</v>
      </c>
      <c r="F37" s="1"/>
      <c r="G37" s="56">
        <v>0</v>
      </c>
      <c r="H37" s="1"/>
      <c r="I37" s="56">
        <v>0</v>
      </c>
      <c r="J37" s="1">
        <v>6.8470134321801659</v>
      </c>
      <c r="K37" s="56">
        <v>1</v>
      </c>
    </row>
    <row r="38" spans="2:11" x14ac:dyDescent="0.25">
      <c r="B38" s="61"/>
      <c r="C38" s="42" t="s">
        <v>653</v>
      </c>
      <c r="D38" s="1">
        <v>36.572779331505444</v>
      </c>
      <c r="E38" s="56">
        <v>1</v>
      </c>
      <c r="F38" s="1"/>
      <c r="G38" s="56">
        <v>0</v>
      </c>
      <c r="H38" s="1"/>
      <c r="I38" s="56">
        <v>0</v>
      </c>
      <c r="J38" s="1">
        <v>36.572779331505444</v>
      </c>
      <c r="K38" s="56">
        <v>1</v>
      </c>
    </row>
    <row r="39" spans="2:11" x14ac:dyDescent="0.25">
      <c r="B39" s="61"/>
      <c r="C39" s="42" t="s">
        <v>416</v>
      </c>
      <c r="D39" s="1">
        <v>206.80061785075631</v>
      </c>
      <c r="E39" s="56">
        <v>1</v>
      </c>
      <c r="F39" s="1"/>
      <c r="G39" s="56">
        <v>0</v>
      </c>
      <c r="H39" s="1"/>
      <c r="I39" s="56">
        <v>0</v>
      </c>
      <c r="J39" s="1">
        <v>206.80061785075631</v>
      </c>
      <c r="K39" s="56">
        <v>1</v>
      </c>
    </row>
    <row r="40" spans="2:11" x14ac:dyDescent="0.25">
      <c r="B40" s="61"/>
      <c r="C40" s="42" t="s">
        <v>458</v>
      </c>
      <c r="D40" s="1">
        <v>33.052761279516382</v>
      </c>
      <c r="E40" s="56">
        <v>1</v>
      </c>
      <c r="F40" s="1"/>
      <c r="G40" s="56">
        <v>0</v>
      </c>
      <c r="H40" s="1"/>
      <c r="I40" s="56">
        <v>0</v>
      </c>
      <c r="J40" s="1">
        <v>33.052761279516382</v>
      </c>
      <c r="K40" s="56">
        <v>1</v>
      </c>
    </row>
    <row r="41" spans="2:11" x14ac:dyDescent="0.25">
      <c r="B41" s="61"/>
      <c r="C41" s="42" t="s">
        <v>250</v>
      </c>
      <c r="D41" s="1">
        <v>820.78729582549454</v>
      </c>
      <c r="E41" s="56">
        <v>0.78536320397016257</v>
      </c>
      <c r="F41" s="1">
        <v>224.31806647854043</v>
      </c>
      <c r="G41" s="56">
        <v>0.21463679602983735</v>
      </c>
      <c r="H41" s="1"/>
      <c r="I41" s="56">
        <v>0</v>
      </c>
      <c r="J41" s="1">
        <v>1045.105362304035</v>
      </c>
      <c r="K41" s="56">
        <v>1</v>
      </c>
    </row>
    <row r="42" spans="2:11" x14ac:dyDescent="0.25">
      <c r="B42" s="61"/>
      <c r="C42" s="42" t="s">
        <v>417</v>
      </c>
      <c r="D42" s="1">
        <v>653.69942083568299</v>
      </c>
      <c r="E42" s="56">
        <v>0.96802613536411997</v>
      </c>
      <c r="F42" s="1">
        <v>21.591665793704362</v>
      </c>
      <c r="G42" s="56">
        <v>3.1973864635880027E-2</v>
      </c>
      <c r="H42" s="1"/>
      <c r="I42" s="56">
        <v>0</v>
      </c>
      <c r="J42" s="1">
        <v>675.29108662938734</v>
      </c>
      <c r="K42" s="56">
        <v>1</v>
      </c>
    </row>
    <row r="43" spans="2:11" x14ac:dyDescent="0.25">
      <c r="B43" s="61"/>
      <c r="C43" s="42" t="s">
        <v>459</v>
      </c>
      <c r="D43" s="1">
        <v>80.204850790681803</v>
      </c>
      <c r="E43" s="56">
        <v>1</v>
      </c>
      <c r="F43" s="1"/>
      <c r="G43" s="56">
        <v>0</v>
      </c>
      <c r="H43" s="1"/>
      <c r="I43" s="56">
        <v>0</v>
      </c>
      <c r="J43" s="1">
        <v>80.204850790681803</v>
      </c>
      <c r="K43" s="56">
        <v>1</v>
      </c>
    </row>
    <row r="44" spans="2:11" x14ac:dyDescent="0.25">
      <c r="B44" s="61"/>
      <c r="C44" s="42" t="s">
        <v>460</v>
      </c>
      <c r="D44" s="1">
        <v>45.295334338755737</v>
      </c>
      <c r="E44" s="56">
        <v>1</v>
      </c>
      <c r="F44" s="1"/>
      <c r="G44" s="56">
        <v>0</v>
      </c>
      <c r="H44" s="1"/>
      <c r="I44" s="56">
        <v>0</v>
      </c>
      <c r="J44" s="1">
        <v>45.295334338755737</v>
      </c>
      <c r="K44" s="56">
        <v>1</v>
      </c>
    </row>
    <row r="45" spans="2:11" x14ac:dyDescent="0.25">
      <c r="B45" s="61"/>
      <c r="C45" s="42" t="s">
        <v>418</v>
      </c>
      <c r="D45" s="1">
        <v>97.956309211508085</v>
      </c>
      <c r="E45" s="56">
        <v>0.93466797369145693</v>
      </c>
      <c r="F45" s="1">
        <v>6.8470134321801659</v>
      </c>
      <c r="G45" s="56">
        <v>6.5332026308543054E-2</v>
      </c>
      <c r="H45" s="1"/>
      <c r="I45" s="56">
        <v>0</v>
      </c>
      <c r="J45" s="1">
        <v>104.80332264368825</v>
      </c>
      <c r="K45" s="56">
        <v>1</v>
      </c>
    </row>
    <row r="46" spans="2:11" x14ac:dyDescent="0.25">
      <c r="B46" s="61"/>
      <c r="C46" s="42" t="s">
        <v>205</v>
      </c>
      <c r="D46" s="1">
        <v>27.893936882384967</v>
      </c>
      <c r="E46" s="56">
        <v>1</v>
      </c>
      <c r="F46" s="1"/>
      <c r="G46" s="56">
        <v>0</v>
      </c>
      <c r="H46" s="1"/>
      <c r="I46" s="56">
        <v>0</v>
      </c>
      <c r="J46" s="1">
        <v>27.893936882384967</v>
      </c>
      <c r="K46" s="56">
        <v>1</v>
      </c>
    </row>
    <row r="47" spans="2:11" x14ac:dyDescent="0.25">
      <c r="B47" s="61"/>
      <c r="C47" s="42" t="s">
        <v>461</v>
      </c>
      <c r="D47" s="1">
        <v>19.552105028524423</v>
      </c>
      <c r="E47" s="56">
        <v>1</v>
      </c>
      <c r="F47" s="1"/>
      <c r="G47" s="56">
        <v>0</v>
      </c>
      <c r="H47" s="1"/>
      <c r="I47" s="56">
        <v>0</v>
      </c>
      <c r="J47" s="1">
        <v>19.552105028524423</v>
      </c>
      <c r="K47" s="56">
        <v>1</v>
      </c>
    </row>
    <row r="48" spans="2:11" x14ac:dyDescent="0.25">
      <c r="B48" s="61"/>
      <c r="C48" s="42" t="s">
        <v>283</v>
      </c>
      <c r="D48" s="1">
        <v>187.29657084458364</v>
      </c>
      <c r="E48" s="56">
        <v>1</v>
      </c>
      <c r="F48" s="1"/>
      <c r="G48" s="56">
        <v>0</v>
      </c>
      <c r="H48" s="1"/>
      <c r="I48" s="56">
        <v>0</v>
      </c>
      <c r="J48" s="1">
        <v>187.29657084458364</v>
      </c>
      <c r="K48" s="56">
        <v>1</v>
      </c>
    </row>
    <row r="49" spans="2:11" x14ac:dyDescent="0.25">
      <c r="B49" s="61"/>
      <c r="C49" s="42" t="s">
        <v>252</v>
      </c>
      <c r="D49" s="1">
        <v>295.99794103911819</v>
      </c>
      <c r="E49" s="56">
        <v>0.95182597246562928</v>
      </c>
      <c r="F49" s="1">
        <v>14.981113537801084</v>
      </c>
      <c r="G49" s="56">
        <v>4.8174027534370722E-2</v>
      </c>
      <c r="H49" s="1"/>
      <c r="I49" s="56">
        <v>0</v>
      </c>
      <c r="J49" s="1">
        <v>310.97905457691928</v>
      </c>
      <c r="K49" s="56">
        <v>1</v>
      </c>
    </row>
    <row r="50" spans="2:11" x14ac:dyDescent="0.25">
      <c r="B50" s="61"/>
      <c r="C50" s="42" t="s">
        <v>419</v>
      </c>
      <c r="D50" s="1">
        <v>14.981113537801084</v>
      </c>
      <c r="E50" s="56">
        <v>1</v>
      </c>
      <c r="F50" s="1"/>
      <c r="G50" s="56">
        <v>0</v>
      </c>
      <c r="H50" s="1"/>
      <c r="I50" s="56">
        <v>0</v>
      </c>
      <c r="J50" s="1">
        <v>14.981113537801084</v>
      </c>
      <c r="K50" s="56">
        <v>1</v>
      </c>
    </row>
    <row r="51" spans="2:11" x14ac:dyDescent="0.25">
      <c r="B51" s="61"/>
      <c r="C51" s="42" t="s">
        <v>462</v>
      </c>
      <c r="D51" s="1">
        <v>23.550705448769264</v>
      </c>
      <c r="E51" s="56">
        <v>1</v>
      </c>
      <c r="F51" s="1"/>
      <c r="G51" s="56">
        <v>0</v>
      </c>
      <c r="H51" s="1"/>
      <c r="I51" s="56">
        <v>0</v>
      </c>
      <c r="J51" s="1">
        <v>23.550705448769264</v>
      </c>
      <c r="K51" s="56">
        <v>1</v>
      </c>
    </row>
    <row r="52" spans="2:11" x14ac:dyDescent="0.25">
      <c r="B52" s="61"/>
      <c r="C52" s="42" t="s">
        <v>463</v>
      </c>
      <c r="D52" s="1">
        <v>6.8470134321801659</v>
      </c>
      <c r="E52" s="56">
        <v>1</v>
      </c>
      <c r="F52" s="1"/>
      <c r="G52" s="56">
        <v>0</v>
      </c>
      <c r="H52" s="1"/>
      <c r="I52" s="56">
        <v>0</v>
      </c>
      <c r="J52" s="1">
        <v>6.8470134321801659</v>
      </c>
      <c r="K52" s="56">
        <v>1</v>
      </c>
    </row>
    <row r="53" spans="2:11" x14ac:dyDescent="0.25">
      <c r="B53" s="61"/>
      <c r="C53" s="42" t="s">
        <v>465</v>
      </c>
      <c r="D53" s="1">
        <v>221.73170169626806</v>
      </c>
      <c r="E53" s="56">
        <v>0.97004527115163564</v>
      </c>
      <c r="F53" s="1">
        <v>6.8470134321801659</v>
      </c>
      <c r="G53" s="56">
        <v>2.9954728848364268E-2</v>
      </c>
      <c r="H53" s="1"/>
      <c r="I53" s="56">
        <v>0</v>
      </c>
      <c r="J53" s="1">
        <v>228.57871512844824</v>
      </c>
      <c r="K53" s="56">
        <v>1</v>
      </c>
    </row>
    <row r="54" spans="2:11" x14ac:dyDescent="0.25">
      <c r="B54" s="61"/>
      <c r="C54" s="42" t="s">
        <v>466</v>
      </c>
      <c r="D54" s="1">
        <v>33.311334191897728</v>
      </c>
      <c r="E54" s="56">
        <v>1</v>
      </c>
      <c r="F54" s="1"/>
      <c r="G54" s="56">
        <v>0</v>
      </c>
      <c r="H54" s="1"/>
      <c r="I54" s="56">
        <v>0</v>
      </c>
      <c r="J54" s="1">
        <v>33.311334191897728</v>
      </c>
      <c r="K54" s="56">
        <v>1</v>
      </c>
    </row>
    <row r="55" spans="2:11" x14ac:dyDescent="0.25">
      <c r="B55" s="61"/>
      <c r="C55" s="42" t="s">
        <v>945</v>
      </c>
      <c r="D55" s="1">
        <v>21.591665793704362</v>
      </c>
      <c r="E55" s="56">
        <v>1</v>
      </c>
      <c r="F55" s="1"/>
      <c r="G55" s="56">
        <v>0</v>
      </c>
      <c r="H55" s="1"/>
      <c r="I55" s="56">
        <v>0</v>
      </c>
      <c r="J55" s="1">
        <v>21.591665793704362</v>
      </c>
      <c r="K55" s="56">
        <v>1</v>
      </c>
    </row>
    <row r="56" spans="2:11" x14ac:dyDescent="0.25">
      <c r="B56" s="57"/>
      <c r="C56" s="42" t="s">
        <v>467</v>
      </c>
      <c r="D56" s="1">
        <v>13.73763869486069</v>
      </c>
      <c r="E56" s="56">
        <v>0.66737288588007548</v>
      </c>
      <c r="F56" s="1">
        <v>6.8470134321801659</v>
      </c>
      <c r="G56" s="56">
        <v>0.33262711411992457</v>
      </c>
      <c r="H56" s="1"/>
      <c r="I56" s="56">
        <v>0</v>
      </c>
      <c r="J56" s="1">
        <v>20.584652127040854</v>
      </c>
      <c r="K56" s="56">
        <v>1</v>
      </c>
    </row>
    <row r="57" spans="2:11" x14ac:dyDescent="0.25">
      <c r="B57" s="58" t="s">
        <v>947</v>
      </c>
      <c r="C57" s="58"/>
      <c r="D57" s="59">
        <v>3653.8995677522294</v>
      </c>
      <c r="E57" s="60">
        <v>0.90917750653497564</v>
      </c>
      <c r="F57" s="59">
        <v>365.00712702274313</v>
      </c>
      <c r="G57" s="60">
        <v>9.0822493465024509E-2</v>
      </c>
      <c r="H57" s="59"/>
      <c r="I57" s="60">
        <v>0</v>
      </c>
      <c r="J57" s="59">
        <v>4018.906694774972</v>
      </c>
      <c r="K57" s="60">
        <v>1</v>
      </c>
    </row>
    <row r="58" spans="2:11" x14ac:dyDescent="0.25">
      <c r="B58" s="61" t="s">
        <v>667</v>
      </c>
      <c r="C58" s="42" t="s">
        <v>208</v>
      </c>
      <c r="D58" s="1">
        <v>657.28242081236885</v>
      </c>
      <c r="E58" s="56">
        <v>0.95004121229298466</v>
      </c>
      <c r="F58" s="1">
        <v>34.563798391086571</v>
      </c>
      <c r="G58" s="56">
        <v>4.9958787707015256E-2</v>
      </c>
      <c r="H58" s="1"/>
      <c r="I58" s="56">
        <v>0</v>
      </c>
      <c r="J58" s="1">
        <v>691.84621920345546</v>
      </c>
      <c r="K58" s="56">
        <v>1</v>
      </c>
    </row>
    <row r="59" spans="2:11" x14ac:dyDescent="0.25">
      <c r="B59" s="61"/>
      <c r="C59" s="42" t="s">
        <v>654</v>
      </c>
      <c r="D59" s="1">
        <v>2.8784688995215308</v>
      </c>
      <c r="E59" s="56">
        <v>1</v>
      </c>
      <c r="F59" s="1"/>
      <c r="G59" s="56">
        <v>0</v>
      </c>
      <c r="H59" s="1"/>
      <c r="I59" s="56">
        <v>0</v>
      </c>
      <c r="J59" s="1">
        <v>2.8784688995215308</v>
      </c>
      <c r="K59" s="56">
        <v>1</v>
      </c>
    </row>
    <row r="60" spans="2:11" x14ac:dyDescent="0.25">
      <c r="B60" s="61"/>
      <c r="C60" s="42" t="s">
        <v>421</v>
      </c>
      <c r="D60" s="1">
        <v>23.410845931446985</v>
      </c>
      <c r="E60" s="56">
        <v>1</v>
      </c>
      <c r="F60" s="1"/>
      <c r="G60" s="56">
        <v>0</v>
      </c>
      <c r="H60" s="1"/>
      <c r="I60" s="56">
        <v>0</v>
      </c>
      <c r="J60" s="1">
        <v>23.410845931446985</v>
      </c>
      <c r="K60" s="56">
        <v>1</v>
      </c>
    </row>
    <row r="61" spans="2:11" x14ac:dyDescent="0.25">
      <c r="B61" s="61"/>
      <c r="C61" s="42" t="s">
        <v>469</v>
      </c>
      <c r="D61" s="1">
        <v>453.34542532953583</v>
      </c>
      <c r="E61" s="56">
        <v>1</v>
      </c>
      <c r="F61" s="1"/>
      <c r="G61" s="56">
        <v>0</v>
      </c>
      <c r="H61" s="1"/>
      <c r="I61" s="56">
        <v>0</v>
      </c>
      <c r="J61" s="1">
        <v>453.34542532953583</v>
      </c>
      <c r="K61" s="56">
        <v>1</v>
      </c>
    </row>
    <row r="62" spans="2:11" x14ac:dyDescent="0.25">
      <c r="B62" s="61"/>
      <c r="C62" s="42" t="s">
        <v>422</v>
      </c>
      <c r="D62" s="1">
        <v>4.4747931416872815</v>
      </c>
      <c r="E62" s="56">
        <v>1</v>
      </c>
      <c r="F62" s="1"/>
      <c r="G62" s="56">
        <v>0</v>
      </c>
      <c r="H62" s="1"/>
      <c r="I62" s="56">
        <v>0</v>
      </c>
      <c r="J62" s="1">
        <v>4.4747931416872815</v>
      </c>
      <c r="K62" s="56">
        <v>1</v>
      </c>
    </row>
    <row r="63" spans="2:11" x14ac:dyDescent="0.25">
      <c r="B63" s="61"/>
      <c r="C63" s="42" t="s">
        <v>423</v>
      </c>
      <c r="D63" s="1">
        <v>1439.4724979802165</v>
      </c>
      <c r="E63" s="56">
        <v>0.97676316058047608</v>
      </c>
      <c r="F63" s="1">
        <v>34.244525832146678</v>
      </c>
      <c r="G63" s="56">
        <v>2.323683941952398E-2</v>
      </c>
      <c r="H63" s="1"/>
      <c r="I63" s="56">
        <v>0</v>
      </c>
      <c r="J63" s="1">
        <v>1473.7170238123631</v>
      </c>
      <c r="K63" s="56">
        <v>1</v>
      </c>
    </row>
    <row r="64" spans="2:11" x14ac:dyDescent="0.25">
      <c r="B64" s="61"/>
      <c r="C64" s="42" t="s">
        <v>470</v>
      </c>
      <c r="D64" s="1">
        <v>103.23630060517294</v>
      </c>
      <c r="E64" s="56">
        <v>1</v>
      </c>
      <c r="F64" s="1"/>
      <c r="G64" s="56">
        <v>0</v>
      </c>
      <c r="H64" s="1"/>
      <c r="I64" s="56">
        <v>0</v>
      </c>
      <c r="J64" s="1">
        <v>103.23630060517294</v>
      </c>
      <c r="K64" s="56">
        <v>1</v>
      </c>
    </row>
    <row r="65" spans="2:11" x14ac:dyDescent="0.25">
      <c r="B65" s="61"/>
      <c r="C65" s="42" t="s">
        <v>655</v>
      </c>
      <c r="D65" s="1">
        <v>19.137810209628249</v>
      </c>
      <c r="E65" s="56">
        <v>1</v>
      </c>
      <c r="F65" s="1"/>
      <c r="G65" s="56">
        <v>0</v>
      </c>
      <c r="H65" s="1"/>
      <c r="I65" s="56">
        <v>0</v>
      </c>
      <c r="J65" s="1">
        <v>19.137810209628249</v>
      </c>
      <c r="K65" s="56">
        <v>1</v>
      </c>
    </row>
    <row r="66" spans="2:11" x14ac:dyDescent="0.25">
      <c r="B66" s="61"/>
      <c r="C66" s="42" t="s">
        <v>472</v>
      </c>
      <c r="D66" s="1">
        <v>8.6631971566942667</v>
      </c>
      <c r="E66" s="56">
        <v>1</v>
      </c>
      <c r="F66" s="1"/>
      <c r="G66" s="56">
        <v>0</v>
      </c>
      <c r="H66" s="1"/>
      <c r="I66" s="56">
        <v>0</v>
      </c>
      <c r="J66" s="1">
        <v>8.6631971566942667</v>
      </c>
      <c r="K66" s="56">
        <v>1</v>
      </c>
    </row>
    <row r="67" spans="2:11" x14ac:dyDescent="0.25">
      <c r="B67" s="61"/>
      <c r="C67" s="42" t="s">
        <v>473</v>
      </c>
      <c r="D67" s="1">
        <v>63.242708716905952</v>
      </c>
      <c r="E67" s="56">
        <v>1</v>
      </c>
      <c r="F67" s="1"/>
      <c r="G67" s="56">
        <v>0</v>
      </c>
      <c r="H67" s="1"/>
      <c r="I67" s="56">
        <v>0</v>
      </c>
      <c r="J67" s="1">
        <v>63.242708716905952</v>
      </c>
      <c r="K67" s="56">
        <v>1</v>
      </c>
    </row>
    <row r="68" spans="2:11" x14ac:dyDescent="0.25">
      <c r="B68" s="61"/>
      <c r="C68" s="42" t="s">
        <v>338</v>
      </c>
      <c r="D68" s="1">
        <v>284.13698582019617</v>
      </c>
      <c r="E68" s="56">
        <v>1</v>
      </c>
      <c r="F68" s="1"/>
      <c r="G68" s="56">
        <v>0</v>
      </c>
      <c r="H68" s="1"/>
      <c r="I68" s="56">
        <v>0</v>
      </c>
      <c r="J68" s="1">
        <v>284.13698582019617</v>
      </c>
      <c r="K68" s="56">
        <v>1</v>
      </c>
    </row>
    <row r="69" spans="2:11" x14ac:dyDescent="0.25">
      <c r="B69" s="61"/>
      <c r="C69" s="42" t="s">
        <v>124</v>
      </c>
      <c r="D69" s="1">
        <v>72.123976741680991</v>
      </c>
      <c r="E69" s="56">
        <v>0.92101930637430673</v>
      </c>
      <c r="F69" s="1">
        <v>6.1848884932997086</v>
      </c>
      <c r="G69" s="56">
        <v>7.898069362569321E-2</v>
      </c>
      <c r="H69" s="1"/>
      <c r="I69" s="56">
        <v>0</v>
      </c>
      <c r="J69" s="1">
        <v>78.308865234980701</v>
      </c>
      <c r="K69" s="56">
        <v>1</v>
      </c>
    </row>
    <row r="70" spans="2:11" x14ac:dyDescent="0.25">
      <c r="B70" s="61"/>
      <c r="C70" s="42" t="s">
        <v>425</v>
      </c>
      <c r="D70" s="1">
        <v>62.815353635278207</v>
      </c>
      <c r="E70" s="56">
        <v>1</v>
      </c>
      <c r="F70" s="1"/>
      <c r="G70" s="56">
        <v>0</v>
      </c>
      <c r="H70" s="1"/>
      <c r="I70" s="56">
        <v>0</v>
      </c>
      <c r="J70" s="1">
        <v>62.815353635278207</v>
      </c>
      <c r="K70" s="56">
        <v>1</v>
      </c>
    </row>
    <row r="71" spans="2:11" x14ac:dyDescent="0.25">
      <c r="B71" s="61"/>
      <c r="C71" s="42" t="s">
        <v>426</v>
      </c>
      <c r="D71" s="1">
        <v>42.895455208463851</v>
      </c>
      <c r="E71" s="56">
        <v>1</v>
      </c>
      <c r="F71" s="1"/>
      <c r="G71" s="56">
        <v>0</v>
      </c>
      <c r="H71" s="1"/>
      <c r="I71" s="56">
        <v>0</v>
      </c>
      <c r="J71" s="1">
        <v>42.895455208463851</v>
      </c>
      <c r="K71" s="56">
        <v>1</v>
      </c>
    </row>
    <row r="72" spans="2:11" x14ac:dyDescent="0.25">
      <c r="B72" s="61"/>
      <c r="C72" s="42" t="s">
        <v>475</v>
      </c>
      <c r="D72" s="1">
        <v>20.213582560637867</v>
      </c>
      <c r="E72" s="56">
        <v>1</v>
      </c>
      <c r="F72" s="1"/>
      <c r="G72" s="56">
        <v>0</v>
      </c>
      <c r="H72" s="1"/>
      <c r="I72" s="56">
        <v>0</v>
      </c>
      <c r="J72" s="1">
        <v>20.213582560637867</v>
      </c>
      <c r="K72" s="56">
        <v>1</v>
      </c>
    </row>
    <row r="73" spans="2:11" x14ac:dyDescent="0.25">
      <c r="B73" s="61"/>
      <c r="C73" s="42" t="s">
        <v>162</v>
      </c>
      <c r="D73" s="1">
        <v>621.73048875710015</v>
      </c>
      <c r="E73" s="56">
        <v>0.90219863114433929</v>
      </c>
      <c r="F73" s="1">
        <v>67.397678028637173</v>
      </c>
      <c r="G73" s="56">
        <v>9.7801368855660709E-2</v>
      </c>
      <c r="H73" s="1"/>
      <c r="I73" s="56">
        <v>0</v>
      </c>
      <c r="J73" s="1">
        <v>689.12816678573733</v>
      </c>
      <c r="K73" s="56">
        <v>1</v>
      </c>
    </row>
    <row r="74" spans="2:11" x14ac:dyDescent="0.25">
      <c r="B74" s="61"/>
      <c r="C74" s="42" t="s">
        <v>427</v>
      </c>
      <c r="D74" s="1">
        <v>119.58271984939121</v>
      </c>
      <c r="E74" s="56">
        <v>1</v>
      </c>
      <c r="F74" s="1"/>
      <c r="G74" s="56">
        <v>0</v>
      </c>
      <c r="H74" s="1"/>
      <c r="I74" s="56">
        <v>0</v>
      </c>
      <c r="J74" s="1">
        <v>119.58271984939121</v>
      </c>
      <c r="K74" s="56">
        <v>1</v>
      </c>
    </row>
    <row r="75" spans="2:11" x14ac:dyDescent="0.25">
      <c r="B75" s="61"/>
      <c r="C75" s="42" t="s">
        <v>476</v>
      </c>
      <c r="D75" s="1">
        <v>115.79721117218526</v>
      </c>
      <c r="E75" s="56">
        <v>1</v>
      </c>
      <c r="F75" s="1"/>
      <c r="G75" s="56">
        <v>0</v>
      </c>
      <c r="H75" s="1"/>
      <c r="I75" s="56">
        <v>0</v>
      </c>
      <c r="J75" s="1">
        <v>115.79721117218526</v>
      </c>
      <c r="K75" s="56">
        <v>1</v>
      </c>
    </row>
    <row r="76" spans="2:11" x14ac:dyDescent="0.25">
      <c r="B76" s="61"/>
      <c r="C76" s="42" t="s">
        <v>165</v>
      </c>
      <c r="D76" s="1">
        <v>260.01207160750585</v>
      </c>
      <c r="E76" s="56">
        <v>1</v>
      </c>
      <c r="F76" s="1"/>
      <c r="G76" s="56">
        <v>0</v>
      </c>
      <c r="H76" s="1"/>
      <c r="I76" s="56">
        <v>0</v>
      </c>
      <c r="J76" s="1">
        <v>260.01207160750585</v>
      </c>
      <c r="K76" s="56">
        <v>1</v>
      </c>
    </row>
    <row r="77" spans="2:11" x14ac:dyDescent="0.25">
      <c r="B77" s="61"/>
      <c r="C77" s="42" t="s">
        <v>428</v>
      </c>
      <c r="D77" s="1">
        <v>91.650080170669298</v>
      </c>
      <c r="E77" s="56">
        <v>1</v>
      </c>
      <c r="F77" s="1"/>
      <c r="G77" s="56">
        <v>0</v>
      </c>
      <c r="H77" s="1"/>
      <c r="I77" s="56">
        <v>0</v>
      </c>
      <c r="J77" s="1">
        <v>91.650080170669298</v>
      </c>
      <c r="K77" s="56">
        <v>1</v>
      </c>
    </row>
    <row r="78" spans="2:11" x14ac:dyDescent="0.25">
      <c r="B78" s="61"/>
      <c r="C78" s="42" t="s">
        <v>244</v>
      </c>
      <c r="D78" s="1">
        <v>32.98404761419841</v>
      </c>
      <c r="E78" s="56">
        <v>1</v>
      </c>
      <c r="F78" s="1"/>
      <c r="G78" s="56">
        <v>0</v>
      </c>
      <c r="H78" s="1"/>
      <c r="I78" s="56">
        <v>0</v>
      </c>
      <c r="J78" s="1">
        <v>32.98404761419841</v>
      </c>
      <c r="K78" s="56">
        <v>1</v>
      </c>
    </row>
    <row r="79" spans="2:11" x14ac:dyDescent="0.25">
      <c r="B79" s="61"/>
      <c r="C79" s="42" t="s">
        <v>478</v>
      </c>
      <c r="D79" s="1">
        <v>24.137284886664961</v>
      </c>
      <c r="E79" s="56">
        <v>0.80572621517597998</v>
      </c>
      <c r="F79" s="1">
        <v>5.8198946515397081</v>
      </c>
      <c r="G79" s="56">
        <v>0.19427378482401997</v>
      </c>
      <c r="H79" s="1"/>
      <c r="I79" s="56">
        <v>0</v>
      </c>
      <c r="J79" s="1">
        <v>29.95717953820467</v>
      </c>
      <c r="K79" s="56">
        <v>1</v>
      </c>
    </row>
    <row r="80" spans="2:11" x14ac:dyDescent="0.25">
      <c r="B80" s="61"/>
      <c r="C80" s="42" t="s">
        <v>429</v>
      </c>
      <c r="D80" s="1">
        <v>880.22613704977869</v>
      </c>
      <c r="E80" s="56">
        <v>0.94112405070747662</v>
      </c>
      <c r="F80" s="1">
        <v>55.066225724375485</v>
      </c>
      <c r="G80" s="56">
        <v>5.8875949292523384E-2</v>
      </c>
      <c r="H80" s="1"/>
      <c r="I80" s="56">
        <v>0</v>
      </c>
      <c r="J80" s="1">
        <v>935.29236277415418</v>
      </c>
      <c r="K80" s="56">
        <v>1</v>
      </c>
    </row>
    <row r="81" spans="2:11" x14ac:dyDescent="0.25">
      <c r="B81" s="61"/>
      <c r="C81" s="42" t="s">
        <v>479</v>
      </c>
      <c r="D81" s="1">
        <v>146.38357408210146</v>
      </c>
      <c r="E81" s="56">
        <v>1</v>
      </c>
      <c r="F81" s="1"/>
      <c r="G81" s="56">
        <v>0</v>
      </c>
      <c r="H81" s="1"/>
      <c r="I81" s="56">
        <v>0</v>
      </c>
      <c r="J81" s="1">
        <v>146.38357408210146</v>
      </c>
      <c r="K81" s="56">
        <v>1</v>
      </c>
    </row>
    <row r="82" spans="2:11" x14ac:dyDescent="0.25">
      <c r="B82" s="61"/>
      <c r="C82" s="42" t="s">
        <v>324</v>
      </c>
      <c r="D82" s="1">
        <v>468.83773033942134</v>
      </c>
      <c r="E82" s="56">
        <v>0.94208687624474174</v>
      </c>
      <c r="F82" s="1">
        <v>28.820969894529775</v>
      </c>
      <c r="G82" s="56">
        <v>5.7913123755258242E-2</v>
      </c>
      <c r="H82" s="1"/>
      <c r="I82" s="56">
        <v>0</v>
      </c>
      <c r="J82" s="1">
        <v>497.65870023395109</v>
      </c>
      <c r="K82" s="56">
        <v>1</v>
      </c>
    </row>
    <row r="83" spans="2:11" x14ac:dyDescent="0.25">
      <c r="B83" s="61"/>
      <c r="C83" s="42" t="s">
        <v>671</v>
      </c>
      <c r="D83" s="1">
        <v>2.7223495221595035</v>
      </c>
      <c r="E83" s="56">
        <v>1</v>
      </c>
      <c r="F83" s="1"/>
      <c r="G83" s="56">
        <v>0</v>
      </c>
      <c r="H83" s="1"/>
      <c r="I83" s="56">
        <v>0</v>
      </c>
      <c r="J83" s="1">
        <v>2.7223495221595035</v>
      </c>
      <c r="K83" s="56">
        <v>1</v>
      </c>
    </row>
    <row r="84" spans="2:11" x14ac:dyDescent="0.25">
      <c r="B84" s="61"/>
      <c r="C84" s="42" t="s">
        <v>204</v>
      </c>
      <c r="D84" s="1">
        <v>6653.9861873294767</v>
      </c>
      <c r="E84" s="56">
        <v>0.85161160098034161</v>
      </c>
      <c r="F84" s="1">
        <v>1159.4186320384965</v>
      </c>
      <c r="G84" s="56">
        <v>0.14838839901965836</v>
      </c>
      <c r="H84" s="1"/>
      <c r="I84" s="56">
        <v>0</v>
      </c>
      <c r="J84" s="1">
        <v>7813.4048193679737</v>
      </c>
      <c r="K84" s="56">
        <v>1</v>
      </c>
    </row>
    <row r="85" spans="2:11" x14ac:dyDescent="0.25">
      <c r="B85" s="61"/>
      <c r="C85" s="42" t="s">
        <v>245</v>
      </c>
      <c r="D85" s="1">
        <v>167.43305350444521</v>
      </c>
      <c r="E85" s="56">
        <v>0.9185419442971976</v>
      </c>
      <c r="F85" s="1">
        <v>14.848283285844719</v>
      </c>
      <c r="G85" s="56">
        <v>8.1458055702802387E-2</v>
      </c>
      <c r="H85" s="1"/>
      <c r="I85" s="56">
        <v>0</v>
      </c>
      <c r="J85" s="1">
        <v>182.28133679028994</v>
      </c>
      <c r="K85" s="56">
        <v>1</v>
      </c>
    </row>
    <row r="86" spans="2:11" x14ac:dyDescent="0.25">
      <c r="B86" s="61"/>
      <c r="C86" s="42" t="s">
        <v>207</v>
      </c>
      <c r="D86" s="1">
        <v>954.93992531967615</v>
      </c>
      <c r="E86" s="56">
        <v>0.96407043024327099</v>
      </c>
      <c r="F86" s="1">
        <v>35.589288483416148</v>
      </c>
      <c r="G86" s="56">
        <v>3.5929569756729007E-2</v>
      </c>
      <c r="H86" s="1"/>
      <c r="I86" s="56">
        <v>0</v>
      </c>
      <c r="J86" s="1">
        <v>990.52921380309226</v>
      </c>
      <c r="K86" s="56">
        <v>1</v>
      </c>
    </row>
    <row r="87" spans="2:11" x14ac:dyDescent="0.25">
      <c r="B87" s="61"/>
      <c r="C87" s="42" t="s">
        <v>430</v>
      </c>
      <c r="D87" s="1">
        <v>300.68469579920702</v>
      </c>
      <c r="E87" s="56">
        <v>0.94459901982168448</v>
      </c>
      <c r="F87" s="1">
        <v>17.635236245575729</v>
      </c>
      <c r="G87" s="56">
        <v>5.5400980178315441E-2</v>
      </c>
      <c r="H87" s="1"/>
      <c r="I87" s="56">
        <v>0</v>
      </c>
      <c r="J87" s="1">
        <v>318.31993204478277</v>
      </c>
      <c r="K87" s="56">
        <v>1</v>
      </c>
    </row>
    <row r="88" spans="2:11" x14ac:dyDescent="0.25">
      <c r="B88" s="61"/>
      <c r="C88" s="42" t="s">
        <v>662</v>
      </c>
      <c r="D88" s="1">
        <v>10.838880150990876</v>
      </c>
      <c r="E88" s="56">
        <v>1</v>
      </c>
      <c r="F88" s="1"/>
      <c r="G88" s="56">
        <v>0</v>
      </c>
      <c r="H88" s="1"/>
      <c r="I88" s="56">
        <v>0</v>
      </c>
      <c r="J88" s="1">
        <v>10.838880150990876</v>
      </c>
      <c r="K88" s="56">
        <v>1</v>
      </c>
    </row>
    <row r="89" spans="2:11" x14ac:dyDescent="0.25">
      <c r="B89" s="61"/>
      <c r="C89" s="42" t="s">
        <v>210</v>
      </c>
      <c r="D89" s="1">
        <v>225.45755087729376</v>
      </c>
      <c r="E89" s="56">
        <v>1</v>
      </c>
      <c r="F89" s="1"/>
      <c r="G89" s="56">
        <v>0</v>
      </c>
      <c r="H89" s="1"/>
      <c r="I89" s="56">
        <v>0</v>
      </c>
      <c r="J89" s="1">
        <v>225.45755087729376</v>
      </c>
      <c r="K89" s="56">
        <v>1</v>
      </c>
    </row>
    <row r="90" spans="2:11" x14ac:dyDescent="0.25">
      <c r="B90" s="61"/>
      <c r="C90" s="42" t="s">
        <v>480</v>
      </c>
      <c r="D90" s="1">
        <v>399.85597378030491</v>
      </c>
      <c r="E90" s="56">
        <v>0.93398995179290534</v>
      </c>
      <c r="F90" s="1">
        <v>28.259952962518838</v>
      </c>
      <c r="G90" s="56">
        <v>6.6010048207094746E-2</v>
      </c>
      <c r="H90" s="1"/>
      <c r="I90" s="56">
        <v>0</v>
      </c>
      <c r="J90" s="1">
        <v>428.11592674282372</v>
      </c>
      <c r="K90" s="56">
        <v>1</v>
      </c>
    </row>
    <row r="91" spans="2:11" x14ac:dyDescent="0.25">
      <c r="B91" s="61"/>
      <c r="C91" s="42" t="s">
        <v>481</v>
      </c>
      <c r="D91" s="1">
        <v>46.620451058558146</v>
      </c>
      <c r="E91" s="56">
        <v>1</v>
      </c>
      <c r="F91" s="1"/>
      <c r="G91" s="56">
        <v>0</v>
      </c>
      <c r="H91" s="1"/>
      <c r="I91" s="56">
        <v>0</v>
      </c>
      <c r="J91" s="1">
        <v>46.620451058558146</v>
      </c>
      <c r="K91" s="56">
        <v>1</v>
      </c>
    </row>
    <row r="92" spans="2:11" x14ac:dyDescent="0.25">
      <c r="B92" s="61"/>
      <c r="C92" s="42" t="s">
        <v>431</v>
      </c>
      <c r="D92" s="1">
        <v>97.472127933402177</v>
      </c>
      <c r="E92" s="56">
        <v>1</v>
      </c>
      <c r="F92" s="1"/>
      <c r="G92" s="56">
        <v>0</v>
      </c>
      <c r="H92" s="1"/>
      <c r="I92" s="56">
        <v>0</v>
      </c>
      <c r="J92" s="1">
        <v>97.472127933402177</v>
      </c>
      <c r="K92" s="56">
        <v>1</v>
      </c>
    </row>
    <row r="93" spans="2:11" x14ac:dyDescent="0.25">
      <c r="B93" s="61"/>
      <c r="C93" s="42" t="s">
        <v>164</v>
      </c>
      <c r="D93" s="1">
        <v>444.27389398829411</v>
      </c>
      <c r="E93" s="56">
        <v>0.9744693135352982</v>
      </c>
      <c r="F93" s="1">
        <v>11.639789303079416</v>
      </c>
      <c r="G93" s="56">
        <v>2.5530686464701809E-2</v>
      </c>
      <c r="H93" s="1"/>
      <c r="I93" s="56">
        <v>0</v>
      </c>
      <c r="J93" s="1">
        <v>455.9136832913735</v>
      </c>
      <c r="K93" s="56">
        <v>1</v>
      </c>
    </row>
    <row r="94" spans="2:11" x14ac:dyDescent="0.25">
      <c r="B94" s="61"/>
      <c r="C94" s="42" t="s">
        <v>432</v>
      </c>
      <c r="D94" s="1">
        <v>108.1398626056756</v>
      </c>
      <c r="E94" s="56">
        <v>1</v>
      </c>
      <c r="F94" s="1"/>
      <c r="G94" s="56">
        <v>0</v>
      </c>
      <c r="H94" s="1"/>
      <c r="I94" s="56">
        <v>0</v>
      </c>
      <c r="J94" s="1">
        <v>108.1398626056756</v>
      </c>
      <c r="K94" s="56">
        <v>1</v>
      </c>
    </row>
    <row r="95" spans="2:11" x14ac:dyDescent="0.25">
      <c r="B95" s="61"/>
      <c r="C95" s="42" t="s">
        <v>482</v>
      </c>
      <c r="D95" s="1">
        <v>8.6631971566942667</v>
      </c>
      <c r="E95" s="56">
        <v>1</v>
      </c>
      <c r="F95" s="1"/>
      <c r="G95" s="56">
        <v>0</v>
      </c>
      <c r="H95" s="1"/>
      <c r="I95" s="56">
        <v>0</v>
      </c>
      <c r="J95" s="1">
        <v>8.6631971566942667</v>
      </c>
      <c r="K95" s="56">
        <v>1</v>
      </c>
    </row>
    <row r="96" spans="2:11" x14ac:dyDescent="0.25">
      <c r="B96" s="61"/>
      <c r="C96" s="42" t="s">
        <v>483</v>
      </c>
      <c r="D96" s="1">
        <v>136.09990641753777</v>
      </c>
      <c r="E96" s="56">
        <v>0.95899166566117899</v>
      </c>
      <c r="F96" s="1">
        <v>5.8198946515397081</v>
      </c>
      <c r="G96" s="56">
        <v>4.1008334338821097E-2</v>
      </c>
      <c r="H96" s="1"/>
      <c r="I96" s="56">
        <v>0</v>
      </c>
      <c r="J96" s="1">
        <v>141.91980106907747</v>
      </c>
      <c r="K96" s="56">
        <v>1</v>
      </c>
    </row>
    <row r="97" spans="2:11" x14ac:dyDescent="0.25">
      <c r="B97" s="61"/>
      <c r="C97" s="42" t="s">
        <v>484</v>
      </c>
      <c r="D97" s="1">
        <v>17.233296949503075</v>
      </c>
      <c r="E97" s="56">
        <v>1</v>
      </c>
      <c r="F97" s="1"/>
      <c r="G97" s="56">
        <v>0</v>
      </c>
      <c r="H97" s="1"/>
      <c r="I97" s="56">
        <v>0</v>
      </c>
      <c r="J97" s="1">
        <v>17.233296949503075</v>
      </c>
      <c r="K97" s="56">
        <v>1</v>
      </c>
    </row>
    <row r="98" spans="2:11" x14ac:dyDescent="0.25">
      <c r="B98" s="61"/>
      <c r="C98" s="42" t="s">
        <v>243</v>
      </c>
      <c r="D98" s="1">
        <v>185.94892676029846</v>
      </c>
      <c r="E98" s="56">
        <v>0.98568950674998967</v>
      </c>
      <c r="F98" s="1">
        <v>2.6996542451018057</v>
      </c>
      <c r="G98" s="56">
        <v>1.431049325001032E-2</v>
      </c>
      <c r="H98" s="1"/>
      <c r="I98" s="56">
        <v>0</v>
      </c>
      <c r="J98" s="1">
        <v>188.64858100540027</v>
      </c>
      <c r="K98" s="56">
        <v>1</v>
      </c>
    </row>
    <row r="99" spans="2:11" x14ac:dyDescent="0.25">
      <c r="B99" s="61"/>
      <c r="C99" s="42" t="s">
        <v>433</v>
      </c>
      <c r="D99" s="1">
        <v>101.81601097498142</v>
      </c>
      <c r="E99" s="56">
        <v>1</v>
      </c>
      <c r="F99" s="1"/>
      <c r="G99" s="56">
        <v>0</v>
      </c>
      <c r="H99" s="1"/>
      <c r="I99" s="56">
        <v>0</v>
      </c>
      <c r="J99" s="1">
        <v>101.81601097498142</v>
      </c>
      <c r="K99" s="56">
        <v>1</v>
      </c>
    </row>
    <row r="100" spans="2:11" x14ac:dyDescent="0.25">
      <c r="B100" s="61"/>
      <c r="C100" s="42" t="s">
        <v>953</v>
      </c>
      <c r="D100" s="1">
        <v>20.978414057078854</v>
      </c>
      <c r="E100" s="56">
        <v>1</v>
      </c>
      <c r="F100" s="1"/>
      <c r="G100" s="56">
        <v>0</v>
      </c>
      <c r="H100" s="1"/>
      <c r="I100" s="56">
        <v>0</v>
      </c>
      <c r="J100" s="1">
        <v>20.978414057078854</v>
      </c>
      <c r="K100" s="56">
        <v>1</v>
      </c>
    </row>
    <row r="101" spans="2:11" x14ac:dyDescent="0.25">
      <c r="B101" s="61"/>
      <c r="C101" s="42" t="s">
        <v>434</v>
      </c>
      <c r="D101" s="1">
        <v>541.66716274302826</v>
      </c>
      <c r="E101" s="56">
        <v>0.92190224285861122</v>
      </c>
      <c r="F101" s="1">
        <v>45.886633702287178</v>
      </c>
      <c r="G101" s="56">
        <v>7.8097757141388696E-2</v>
      </c>
      <c r="H101" s="1"/>
      <c r="I101" s="56">
        <v>0</v>
      </c>
      <c r="J101" s="1">
        <v>587.55379644531547</v>
      </c>
      <c r="K101" s="56">
        <v>1</v>
      </c>
    </row>
    <row r="102" spans="2:11" x14ac:dyDescent="0.25">
      <c r="B102" s="61"/>
      <c r="C102" s="42" t="s">
        <v>485</v>
      </c>
      <c r="D102" s="1">
        <v>36.247275212827631</v>
      </c>
      <c r="E102" s="56">
        <v>1</v>
      </c>
      <c r="F102" s="1"/>
      <c r="G102" s="56">
        <v>0</v>
      </c>
      <c r="H102" s="1"/>
      <c r="I102" s="56">
        <v>0</v>
      </c>
      <c r="J102" s="1">
        <v>36.247275212827631</v>
      </c>
      <c r="K102" s="56">
        <v>1</v>
      </c>
    </row>
    <row r="103" spans="2:11" x14ac:dyDescent="0.25">
      <c r="B103" s="61"/>
      <c r="C103" s="42" t="s">
        <v>166</v>
      </c>
      <c r="D103" s="1">
        <v>229.34151488637471</v>
      </c>
      <c r="E103" s="56">
        <v>0.93034953438481638</v>
      </c>
      <c r="F103" s="1">
        <v>17.169614974107603</v>
      </c>
      <c r="G103" s="56">
        <v>6.965046561518369E-2</v>
      </c>
      <c r="H103" s="1"/>
      <c r="I103" s="56">
        <v>0</v>
      </c>
      <c r="J103" s="1">
        <v>246.5111298604823</v>
      </c>
      <c r="K103" s="56">
        <v>1</v>
      </c>
    </row>
    <row r="104" spans="2:11" x14ac:dyDescent="0.25">
      <c r="B104" s="61"/>
      <c r="C104" s="42" t="s">
        <v>486</v>
      </c>
      <c r="D104" s="1">
        <v>117.39193435535137</v>
      </c>
      <c r="E104" s="56">
        <v>1</v>
      </c>
      <c r="F104" s="1"/>
      <c r="G104" s="56">
        <v>0</v>
      </c>
      <c r="H104" s="1"/>
      <c r="I104" s="56">
        <v>0</v>
      </c>
      <c r="J104" s="1">
        <v>117.39193435535137</v>
      </c>
      <c r="K104" s="56">
        <v>1</v>
      </c>
    </row>
    <row r="105" spans="2:11" x14ac:dyDescent="0.25">
      <c r="B105" s="61"/>
      <c r="C105" s="42" t="s">
        <v>163</v>
      </c>
      <c r="D105" s="1">
        <v>53.031349485800995</v>
      </c>
      <c r="E105" s="56">
        <v>1</v>
      </c>
      <c r="F105" s="1"/>
      <c r="G105" s="56">
        <v>0</v>
      </c>
      <c r="H105" s="1"/>
      <c r="I105" s="56">
        <v>0</v>
      </c>
      <c r="J105" s="1">
        <v>53.031349485800995</v>
      </c>
      <c r="K105" s="56">
        <v>1</v>
      </c>
    </row>
    <row r="106" spans="2:11" x14ac:dyDescent="0.25">
      <c r="B106" s="61"/>
      <c r="C106" s="42" t="s">
        <v>487</v>
      </c>
      <c r="D106" s="1">
        <v>334.68135547612468</v>
      </c>
      <c r="E106" s="56">
        <v>0.93224807748215022</v>
      </c>
      <c r="F106" s="1">
        <v>24.323252374657244</v>
      </c>
      <c r="G106" s="56">
        <v>6.7751922517849852E-2</v>
      </c>
      <c r="H106" s="1"/>
      <c r="I106" s="56">
        <v>0</v>
      </c>
      <c r="J106" s="1">
        <v>359.00460785078189</v>
      </c>
      <c r="K106" s="56">
        <v>1</v>
      </c>
    </row>
    <row r="107" spans="2:11" x14ac:dyDescent="0.25">
      <c r="B107" s="61"/>
      <c r="C107" s="42" t="s">
        <v>435</v>
      </c>
      <c r="D107" s="1">
        <v>122.18517167550935</v>
      </c>
      <c r="E107" s="56">
        <v>0.90024930214512167</v>
      </c>
      <c r="F107" s="1">
        <v>13.538534396092682</v>
      </c>
      <c r="G107" s="56">
        <v>9.9750697854878279E-2</v>
      </c>
      <c r="H107" s="1"/>
      <c r="I107" s="56">
        <v>0</v>
      </c>
      <c r="J107" s="1">
        <v>135.72370607160204</v>
      </c>
      <c r="K107" s="56">
        <v>1</v>
      </c>
    </row>
    <row r="108" spans="2:11" x14ac:dyDescent="0.25">
      <c r="B108" s="61"/>
      <c r="C108" s="42" t="s">
        <v>242</v>
      </c>
      <c r="D108" s="1">
        <v>64.2164074928491</v>
      </c>
      <c r="E108" s="56">
        <v>1</v>
      </c>
      <c r="F108" s="1"/>
      <c r="G108" s="56">
        <v>0</v>
      </c>
      <c r="H108" s="1"/>
      <c r="I108" s="56">
        <v>0</v>
      </c>
      <c r="J108" s="1">
        <v>64.2164074928491</v>
      </c>
      <c r="K108" s="56">
        <v>1</v>
      </c>
    </row>
    <row r="109" spans="2:11" x14ac:dyDescent="0.25">
      <c r="B109" s="61"/>
      <c r="C109" s="42" t="s">
        <v>656</v>
      </c>
      <c r="D109" s="1">
        <v>14.028694067338158</v>
      </c>
      <c r="E109" s="56">
        <v>1</v>
      </c>
      <c r="F109" s="1"/>
      <c r="G109" s="56">
        <v>0</v>
      </c>
      <c r="H109" s="1"/>
      <c r="I109" s="56">
        <v>0</v>
      </c>
      <c r="J109" s="1">
        <v>14.028694067338158</v>
      </c>
      <c r="K109" s="56">
        <v>1</v>
      </c>
    </row>
    <row r="110" spans="2:11" x14ac:dyDescent="0.25">
      <c r="B110" s="61"/>
      <c r="C110" s="42" t="s">
        <v>488</v>
      </c>
      <c r="D110" s="1">
        <v>242.36162850169217</v>
      </c>
      <c r="E110" s="56">
        <v>0.88544693675324204</v>
      </c>
      <c r="F110" s="1">
        <v>31.355088380726691</v>
      </c>
      <c r="G110" s="56">
        <v>0.11455306324675804</v>
      </c>
      <c r="H110" s="1"/>
      <c r="I110" s="56">
        <v>0</v>
      </c>
      <c r="J110" s="1">
        <v>273.71671688241884</v>
      </c>
      <c r="K110" s="56">
        <v>1</v>
      </c>
    </row>
    <row r="111" spans="2:11" x14ac:dyDescent="0.25">
      <c r="B111" s="61"/>
      <c r="C111" s="42" t="s">
        <v>489</v>
      </c>
      <c r="D111" s="1">
        <v>84.765884973252213</v>
      </c>
      <c r="E111" s="56">
        <v>0.93199740631590933</v>
      </c>
      <c r="F111" s="1">
        <v>6.1848884932997086</v>
      </c>
      <c r="G111" s="56">
        <v>6.8002593684090715E-2</v>
      </c>
      <c r="H111" s="1"/>
      <c r="I111" s="56">
        <v>0</v>
      </c>
      <c r="J111" s="1">
        <v>90.950773466551922</v>
      </c>
      <c r="K111" s="56">
        <v>1</v>
      </c>
    </row>
    <row r="112" spans="2:11" x14ac:dyDescent="0.25">
      <c r="B112" s="61"/>
      <c r="C112" s="42" t="s">
        <v>956</v>
      </c>
      <c r="D112" s="1">
        <v>161.66454018996484</v>
      </c>
      <c r="E112" s="56">
        <v>1</v>
      </c>
      <c r="F112" s="1"/>
      <c r="G112" s="56">
        <v>0</v>
      </c>
      <c r="H112" s="1"/>
      <c r="I112" s="56">
        <v>0</v>
      </c>
      <c r="J112" s="1">
        <v>161.66454018996484</v>
      </c>
      <c r="K112" s="56">
        <v>1</v>
      </c>
    </row>
    <row r="113" spans="2:11" x14ac:dyDescent="0.25">
      <c r="B113" s="61"/>
      <c r="C113" s="42" t="s">
        <v>437</v>
      </c>
      <c r="D113" s="1">
        <v>62.93580728321345</v>
      </c>
      <c r="E113" s="56">
        <v>1</v>
      </c>
      <c r="F113" s="1"/>
      <c r="G113" s="56">
        <v>0</v>
      </c>
      <c r="H113" s="1"/>
      <c r="I113" s="56">
        <v>0</v>
      </c>
      <c r="J113" s="1">
        <v>62.93580728321345</v>
      </c>
      <c r="K113" s="56">
        <v>1</v>
      </c>
    </row>
    <row r="114" spans="2:11" x14ac:dyDescent="0.25">
      <c r="B114" s="61"/>
      <c r="C114" s="42" t="s">
        <v>871</v>
      </c>
      <c r="D114" s="1">
        <v>141.64369628824988</v>
      </c>
      <c r="E114" s="56">
        <v>1</v>
      </c>
      <c r="F114" s="1"/>
      <c r="G114" s="56">
        <v>0</v>
      </c>
      <c r="H114" s="1"/>
      <c r="I114" s="56">
        <v>0</v>
      </c>
      <c r="J114" s="1">
        <v>141.64369628824988</v>
      </c>
      <c r="K114" s="56">
        <v>1</v>
      </c>
    </row>
    <row r="115" spans="2:11" x14ac:dyDescent="0.25">
      <c r="B115" s="61"/>
      <c r="C115" s="42" t="s">
        <v>211</v>
      </c>
      <c r="D115" s="1">
        <v>87.641604806389807</v>
      </c>
      <c r="E115" s="56">
        <v>1</v>
      </c>
      <c r="F115" s="1"/>
      <c r="G115" s="56">
        <v>0</v>
      </c>
      <c r="H115" s="1"/>
      <c r="I115" s="56">
        <v>0</v>
      </c>
      <c r="J115" s="1">
        <v>87.641604806389807</v>
      </c>
      <c r="K115" s="56">
        <v>1</v>
      </c>
    </row>
    <row r="116" spans="2:11" x14ac:dyDescent="0.25">
      <c r="B116" s="61"/>
      <c r="C116" s="42" t="s">
        <v>490</v>
      </c>
      <c r="D116" s="1">
        <v>276.17320128137544</v>
      </c>
      <c r="E116" s="56">
        <v>1</v>
      </c>
      <c r="F116" s="1"/>
      <c r="G116" s="56">
        <v>0</v>
      </c>
      <c r="H116" s="1"/>
      <c r="I116" s="56">
        <v>0</v>
      </c>
      <c r="J116" s="1">
        <v>276.17320128137544</v>
      </c>
      <c r="K116" s="56">
        <v>1</v>
      </c>
    </row>
    <row r="117" spans="2:11" x14ac:dyDescent="0.25">
      <c r="B117" s="57"/>
      <c r="C117" s="42" t="s">
        <v>491</v>
      </c>
      <c r="D117" s="1">
        <v>82.065041222645789</v>
      </c>
      <c r="E117" s="56">
        <v>0.75498689256538121</v>
      </c>
      <c r="F117" s="1">
        <v>26.632264691892363</v>
      </c>
      <c r="G117" s="56">
        <v>0.24501310743461882</v>
      </c>
      <c r="H117" s="1"/>
      <c r="I117" s="56">
        <v>0</v>
      </c>
      <c r="J117" s="1">
        <v>108.69730591453815</v>
      </c>
      <c r="K117" s="56">
        <v>1</v>
      </c>
    </row>
    <row r="118" spans="2:11" x14ac:dyDescent="0.25">
      <c r="B118" s="58" t="s">
        <v>959</v>
      </c>
      <c r="C118" s="58"/>
      <c r="D118" s="59">
        <v>18553.878142406022</v>
      </c>
      <c r="E118" s="60">
        <v>0.91728378499888374</v>
      </c>
      <c r="F118" s="59">
        <v>1673.098989244251</v>
      </c>
      <c r="G118" s="60">
        <v>8.2716215001116547E-2</v>
      </c>
      <c r="H118" s="59"/>
      <c r="I118" s="60">
        <v>0</v>
      </c>
      <c r="J118" s="59">
        <v>20226.977131650267</v>
      </c>
      <c r="K118" s="60">
        <v>1</v>
      </c>
    </row>
    <row r="119" spans="2:11" x14ac:dyDescent="0.25">
      <c r="B119" s="61" t="s">
        <v>668</v>
      </c>
      <c r="C119" s="42" t="s">
        <v>438</v>
      </c>
      <c r="D119" s="1">
        <v>107.27471571430773</v>
      </c>
      <c r="E119" s="56">
        <v>0.94548818906522314</v>
      </c>
      <c r="F119" s="1">
        <v>6.1848884932997086</v>
      </c>
      <c r="G119" s="56">
        <v>5.4511810934776847E-2</v>
      </c>
      <c r="H119" s="1"/>
      <c r="I119" s="56">
        <v>0</v>
      </c>
      <c r="J119" s="1">
        <v>113.45960420760744</v>
      </c>
      <c r="K119" s="56">
        <v>1</v>
      </c>
    </row>
    <row r="120" spans="2:11" x14ac:dyDescent="0.25">
      <c r="B120" s="61"/>
      <c r="C120" s="42" t="s">
        <v>212</v>
      </c>
      <c r="D120" s="1">
        <v>8.5601474382129581</v>
      </c>
      <c r="E120" s="56">
        <v>1</v>
      </c>
      <c r="F120" s="1"/>
      <c r="G120" s="56">
        <v>0</v>
      </c>
      <c r="H120" s="1"/>
      <c r="I120" s="56">
        <v>0</v>
      </c>
      <c r="J120" s="1">
        <v>8.5601474382129581</v>
      </c>
      <c r="K120" s="56">
        <v>1</v>
      </c>
    </row>
    <row r="121" spans="2:11" x14ac:dyDescent="0.25">
      <c r="B121" s="61"/>
      <c r="C121" s="42" t="s">
        <v>220</v>
      </c>
      <c r="D121" s="1">
        <v>2406.4659097951121</v>
      </c>
      <c r="E121" s="56">
        <v>0.9371717440749846</v>
      </c>
      <c r="F121" s="1">
        <v>161.33014787451313</v>
      </c>
      <c r="G121" s="56">
        <v>6.2828255925015522E-2</v>
      </c>
      <c r="H121" s="1"/>
      <c r="I121" s="56">
        <v>0</v>
      </c>
      <c r="J121" s="1">
        <v>2567.796057669625</v>
      </c>
      <c r="K121" s="56">
        <v>1</v>
      </c>
    </row>
    <row r="122" spans="2:11" x14ac:dyDescent="0.25">
      <c r="B122" s="61"/>
      <c r="C122" s="42" t="s">
        <v>439</v>
      </c>
      <c r="D122" s="1">
        <v>36.322568192893414</v>
      </c>
      <c r="E122" s="56">
        <v>0.90070825421668699</v>
      </c>
      <c r="F122" s="1">
        <v>4.004105869266505</v>
      </c>
      <c r="G122" s="56">
        <v>9.9291745783313012E-2</v>
      </c>
      <c r="H122" s="1"/>
      <c r="I122" s="56">
        <v>0</v>
      </c>
      <c r="J122" s="1">
        <v>40.326674062159917</v>
      </c>
      <c r="K122" s="56">
        <v>1</v>
      </c>
    </row>
    <row r="123" spans="2:11" x14ac:dyDescent="0.25">
      <c r="B123" s="61"/>
      <c r="C123" s="42" t="s">
        <v>336</v>
      </c>
      <c r="D123" s="1">
        <v>54.055037800560505</v>
      </c>
      <c r="E123" s="56">
        <v>0.90089724387160286</v>
      </c>
      <c r="F123" s="1">
        <v>5.9462977216341928</v>
      </c>
      <c r="G123" s="56">
        <v>9.9102756128397126E-2</v>
      </c>
      <c r="H123" s="1"/>
      <c r="I123" s="56">
        <v>0</v>
      </c>
      <c r="J123" s="1">
        <v>60.001335522194701</v>
      </c>
      <c r="K123" s="56">
        <v>1</v>
      </c>
    </row>
    <row r="124" spans="2:11" x14ac:dyDescent="0.25">
      <c r="B124" s="61"/>
      <c r="C124" s="42" t="s">
        <v>663</v>
      </c>
      <c r="D124" s="1">
        <v>5.0890378655167767</v>
      </c>
      <c r="E124" s="56">
        <v>0.5</v>
      </c>
      <c r="F124" s="1">
        <v>5.0890378655167767</v>
      </c>
      <c r="G124" s="56">
        <v>0.5</v>
      </c>
      <c r="H124" s="1"/>
      <c r="I124" s="56">
        <v>0</v>
      </c>
      <c r="J124" s="1">
        <v>10.178075731033553</v>
      </c>
      <c r="K124" s="56">
        <v>1</v>
      </c>
    </row>
    <row r="125" spans="2:11" x14ac:dyDescent="0.25">
      <c r="B125" s="61"/>
      <c r="C125" s="42" t="s">
        <v>440</v>
      </c>
      <c r="D125" s="1">
        <v>618.64451177199487</v>
      </c>
      <c r="E125" s="56">
        <v>0.95889120374377479</v>
      </c>
      <c r="F125" s="1">
        <v>26.522019484769856</v>
      </c>
      <c r="G125" s="56">
        <v>4.1108796256225148E-2</v>
      </c>
      <c r="H125" s="1"/>
      <c r="I125" s="56">
        <v>0</v>
      </c>
      <c r="J125" s="1">
        <v>645.16653125676476</v>
      </c>
      <c r="K125" s="56">
        <v>1</v>
      </c>
    </row>
    <row r="126" spans="2:11" x14ac:dyDescent="0.25">
      <c r="B126" s="61"/>
      <c r="C126" s="42" t="s">
        <v>209</v>
      </c>
      <c r="D126" s="1">
        <v>2892.0193491605178</v>
      </c>
      <c r="E126" s="56">
        <v>0.8541111429676157</v>
      </c>
      <c r="F126" s="1">
        <v>493.97950236151524</v>
      </c>
      <c r="G126" s="56">
        <v>0.14588885703238427</v>
      </c>
      <c r="H126" s="1"/>
      <c r="I126" s="56">
        <v>0</v>
      </c>
      <c r="J126" s="1">
        <v>3385.998851522033</v>
      </c>
      <c r="K126" s="56">
        <v>1</v>
      </c>
    </row>
    <row r="127" spans="2:11" x14ac:dyDescent="0.25">
      <c r="B127" s="61"/>
      <c r="C127" s="42" t="s">
        <v>314</v>
      </c>
      <c r="D127" s="1">
        <v>523.78886064809046</v>
      </c>
      <c r="E127" s="56">
        <v>0.89664294727747607</v>
      </c>
      <c r="F127" s="1">
        <v>60.377737927739474</v>
      </c>
      <c r="G127" s="56">
        <v>0.10335705272252382</v>
      </c>
      <c r="H127" s="1"/>
      <c r="I127" s="56">
        <v>0</v>
      </c>
      <c r="J127" s="1">
        <v>584.16659857582999</v>
      </c>
      <c r="K127" s="56">
        <v>1</v>
      </c>
    </row>
    <row r="128" spans="2:11" x14ac:dyDescent="0.25">
      <c r="B128" s="61"/>
      <c r="C128" s="42" t="s">
        <v>493</v>
      </c>
      <c r="D128" s="1">
        <v>36.093562082847427</v>
      </c>
      <c r="E128" s="56">
        <v>0.87286195173538295</v>
      </c>
      <c r="F128" s="1">
        <v>5.2572632235918242</v>
      </c>
      <c r="G128" s="56">
        <v>0.12713804826461711</v>
      </c>
      <c r="H128" s="1"/>
      <c r="I128" s="56">
        <v>0</v>
      </c>
      <c r="J128" s="1">
        <v>41.350825306439248</v>
      </c>
      <c r="K128" s="56">
        <v>1</v>
      </c>
    </row>
    <row r="129" spans="2:11" x14ac:dyDescent="0.25">
      <c r="B129" s="61"/>
      <c r="C129" s="42" t="s">
        <v>441</v>
      </c>
      <c r="D129" s="1">
        <v>247.07454340886787</v>
      </c>
      <c r="E129" s="56">
        <v>0.97434188111383724</v>
      </c>
      <c r="F129" s="1">
        <v>6.5064102564102555</v>
      </c>
      <c r="G129" s="56">
        <v>2.5658118886162835E-2</v>
      </c>
      <c r="H129" s="1"/>
      <c r="I129" s="56">
        <v>0</v>
      </c>
      <c r="J129" s="1">
        <v>253.58095366527812</v>
      </c>
      <c r="K129" s="56">
        <v>1</v>
      </c>
    </row>
    <row r="130" spans="2:11" x14ac:dyDescent="0.25">
      <c r="B130" s="61"/>
      <c r="C130" s="42" t="s">
        <v>325</v>
      </c>
      <c r="D130" s="1">
        <v>7415.2098183287226</v>
      </c>
      <c r="E130" s="56">
        <v>0.91999404296858689</v>
      </c>
      <c r="F130" s="1">
        <v>638.66815445664997</v>
      </c>
      <c r="G130" s="56">
        <v>7.9238607123633495E-2</v>
      </c>
      <c r="H130" s="1">
        <v>6.1848884932997086</v>
      </c>
      <c r="I130" s="56">
        <v>7.6734990777956784E-4</v>
      </c>
      <c r="J130" s="1">
        <v>8060.0628612786722</v>
      </c>
      <c r="K130" s="56">
        <v>1</v>
      </c>
    </row>
    <row r="131" spans="2:11" x14ac:dyDescent="0.25">
      <c r="B131" s="61"/>
      <c r="C131" s="42" t="s">
        <v>442</v>
      </c>
      <c r="D131" s="1">
        <v>8.6631971566942667</v>
      </c>
      <c r="E131" s="56">
        <v>1</v>
      </c>
      <c r="F131" s="1"/>
      <c r="G131" s="56">
        <v>0</v>
      </c>
      <c r="H131" s="1"/>
      <c r="I131" s="56">
        <v>0</v>
      </c>
      <c r="J131" s="1">
        <v>8.6631971566942667</v>
      </c>
      <c r="K131" s="56">
        <v>1</v>
      </c>
    </row>
    <row r="132" spans="2:11" x14ac:dyDescent="0.25">
      <c r="B132" s="61"/>
      <c r="C132" s="42" t="s">
        <v>221</v>
      </c>
      <c r="D132" s="1">
        <v>748.94089253640777</v>
      </c>
      <c r="E132" s="56">
        <v>0.92940338705097003</v>
      </c>
      <c r="F132" s="1">
        <v>56.888850469827531</v>
      </c>
      <c r="G132" s="56">
        <v>7.0596612949030024E-2</v>
      </c>
      <c r="H132" s="1"/>
      <c r="I132" s="56">
        <v>0</v>
      </c>
      <c r="J132" s="1">
        <v>805.82974300623528</v>
      </c>
      <c r="K132" s="56">
        <v>1</v>
      </c>
    </row>
    <row r="133" spans="2:11" x14ac:dyDescent="0.25">
      <c r="B133" s="61"/>
      <c r="C133" s="42" t="s">
        <v>443</v>
      </c>
      <c r="D133" s="1">
        <v>20.970862530818728</v>
      </c>
      <c r="E133" s="56">
        <v>1</v>
      </c>
      <c r="F133" s="1"/>
      <c r="G133" s="56">
        <v>0</v>
      </c>
      <c r="H133" s="1"/>
      <c r="I133" s="56">
        <v>0</v>
      </c>
      <c r="J133" s="1">
        <v>20.970862530818728</v>
      </c>
      <c r="K133" s="56">
        <v>1</v>
      </c>
    </row>
    <row r="134" spans="2:11" x14ac:dyDescent="0.25">
      <c r="B134" s="61"/>
      <c r="C134" s="42" t="s">
        <v>444</v>
      </c>
      <c r="D134" s="1">
        <v>9.9615891527995064</v>
      </c>
      <c r="E134" s="56">
        <v>1</v>
      </c>
      <c r="F134" s="1"/>
      <c r="G134" s="56">
        <v>0</v>
      </c>
      <c r="H134" s="1"/>
      <c r="I134" s="56">
        <v>0</v>
      </c>
      <c r="J134" s="1">
        <v>9.9615891527995064</v>
      </c>
      <c r="K134" s="56">
        <v>1</v>
      </c>
    </row>
    <row r="135" spans="2:11" x14ac:dyDescent="0.25">
      <c r="B135" s="61"/>
      <c r="C135" s="42" t="s">
        <v>445</v>
      </c>
      <c r="D135" s="1">
        <v>1490.555456631387</v>
      </c>
      <c r="E135" s="56">
        <v>0.97375731721953351</v>
      </c>
      <c r="F135" s="1">
        <v>40.17035181492971</v>
      </c>
      <c r="G135" s="56">
        <v>2.6242682780466431E-2</v>
      </c>
      <c r="H135" s="1"/>
      <c r="I135" s="56">
        <v>0</v>
      </c>
      <c r="J135" s="1">
        <v>1530.7258084463167</v>
      </c>
      <c r="K135" s="56">
        <v>1</v>
      </c>
    </row>
    <row r="136" spans="2:11" x14ac:dyDescent="0.25">
      <c r="B136" s="61"/>
      <c r="C136" s="42" t="s">
        <v>145</v>
      </c>
      <c r="D136" s="1">
        <v>31.054847584786174</v>
      </c>
      <c r="E136" s="56">
        <v>1</v>
      </c>
      <c r="F136" s="1"/>
      <c r="G136" s="56">
        <v>0</v>
      </c>
      <c r="H136" s="1"/>
      <c r="I136" s="56">
        <v>0</v>
      </c>
      <c r="J136" s="1">
        <v>31.054847584786174</v>
      </c>
      <c r="K136" s="56">
        <v>1</v>
      </c>
    </row>
    <row r="137" spans="2:11" x14ac:dyDescent="0.25">
      <c r="B137" s="61"/>
      <c r="C137" s="42" t="s">
        <v>337</v>
      </c>
      <c r="D137" s="1">
        <v>473.6645277792428</v>
      </c>
      <c r="E137" s="56">
        <v>0.93714045810913305</v>
      </c>
      <c r="F137" s="1">
        <v>31.771475629419154</v>
      </c>
      <c r="G137" s="56">
        <v>6.2859541890866941E-2</v>
      </c>
      <c r="H137" s="1"/>
      <c r="I137" s="56">
        <v>0</v>
      </c>
      <c r="J137" s="1">
        <v>505.43600340866197</v>
      </c>
      <c r="K137" s="56">
        <v>1</v>
      </c>
    </row>
    <row r="138" spans="2:11" x14ac:dyDescent="0.25">
      <c r="B138" s="61"/>
      <c r="C138" s="42" t="s">
        <v>446</v>
      </c>
      <c r="D138" s="1">
        <v>6.1848884932997086</v>
      </c>
      <c r="E138" s="56">
        <v>1</v>
      </c>
      <c r="F138" s="1"/>
      <c r="G138" s="56">
        <v>0</v>
      </c>
      <c r="H138" s="1"/>
      <c r="I138" s="56">
        <v>0</v>
      </c>
      <c r="J138" s="1">
        <v>6.1848884932997086</v>
      </c>
      <c r="K138" s="56">
        <v>1</v>
      </c>
    </row>
    <row r="139" spans="2:11" x14ac:dyDescent="0.25">
      <c r="B139" s="61"/>
      <c r="C139" s="42" t="s">
        <v>78</v>
      </c>
      <c r="D139" s="1">
        <v>5175.0086071371488</v>
      </c>
      <c r="E139" s="56">
        <v>0.97688496865790664</v>
      </c>
      <c r="F139" s="1">
        <v>120.65607175267672</v>
      </c>
      <c r="G139" s="56">
        <v>2.2776213881063406E-2</v>
      </c>
      <c r="H139" s="1">
        <v>1.7948717948717947</v>
      </c>
      <c r="I139" s="56">
        <v>3.388174610299398E-4</v>
      </c>
      <c r="J139" s="1">
        <v>5297.4595506846972</v>
      </c>
      <c r="K139" s="56">
        <v>1</v>
      </c>
    </row>
    <row r="140" spans="2:11" x14ac:dyDescent="0.25">
      <c r="B140" s="57"/>
      <c r="C140" s="42" t="s">
        <v>144</v>
      </c>
      <c r="D140" s="1">
        <v>158.27756627732049</v>
      </c>
      <c r="E140" s="56">
        <v>1</v>
      </c>
      <c r="F140" s="1"/>
      <c r="G140" s="56">
        <v>0</v>
      </c>
      <c r="H140" s="1"/>
      <c r="I140" s="56">
        <v>0</v>
      </c>
      <c r="J140" s="1">
        <v>158.27756627732049</v>
      </c>
      <c r="K140" s="56">
        <v>1</v>
      </c>
    </row>
    <row r="141" spans="2:11" x14ac:dyDescent="0.25">
      <c r="B141" s="58" t="s">
        <v>961</v>
      </c>
      <c r="C141" s="58"/>
      <c r="D141" s="59">
        <v>22473.880497487546</v>
      </c>
      <c r="E141" s="60">
        <v>0.93077998089938396</v>
      </c>
      <c r="F141" s="59">
        <v>1663.3523152017601</v>
      </c>
      <c r="G141" s="60">
        <v>6.8889528728495381E-2</v>
      </c>
      <c r="H141" s="59">
        <v>7.9797602881715033</v>
      </c>
      <c r="I141" s="60">
        <v>3.3049037212048342E-4</v>
      </c>
      <c r="J141" s="59">
        <v>24145.212572977482</v>
      </c>
      <c r="K141" s="60">
        <v>1</v>
      </c>
    </row>
    <row r="142" spans="2:11" x14ac:dyDescent="0.25">
      <c r="B142" s="61" t="s">
        <v>669</v>
      </c>
      <c r="C142" s="42" t="s">
        <v>657</v>
      </c>
      <c r="D142" s="1">
        <v>6.1848884932997086</v>
      </c>
      <c r="E142" s="56">
        <v>1</v>
      </c>
      <c r="F142" s="1"/>
      <c r="G142" s="56">
        <v>0</v>
      </c>
      <c r="H142" s="1"/>
      <c r="I142" s="56">
        <v>0</v>
      </c>
      <c r="J142" s="1">
        <v>6.1848884932997086</v>
      </c>
      <c r="K142" s="56">
        <v>1</v>
      </c>
    </row>
    <row r="143" spans="2:11" x14ac:dyDescent="0.25">
      <c r="B143" s="61"/>
      <c r="C143" s="42" t="s">
        <v>496</v>
      </c>
      <c r="D143" s="1">
        <v>70.891153459131601</v>
      </c>
      <c r="E143" s="56">
        <v>1</v>
      </c>
      <c r="F143" s="1"/>
      <c r="G143" s="56">
        <v>0</v>
      </c>
      <c r="H143" s="1"/>
      <c r="I143" s="56">
        <v>0</v>
      </c>
      <c r="J143" s="1">
        <v>70.891153459131601</v>
      </c>
      <c r="K143" s="56">
        <v>1</v>
      </c>
    </row>
    <row r="144" spans="2:11" x14ac:dyDescent="0.25">
      <c r="B144" s="61"/>
      <c r="C144" s="42" t="s">
        <v>963</v>
      </c>
      <c r="D144" s="1">
        <v>21.487523794211342</v>
      </c>
      <c r="E144" s="56">
        <v>1</v>
      </c>
      <c r="F144" s="1"/>
      <c r="G144" s="56">
        <v>0</v>
      </c>
      <c r="H144" s="1"/>
      <c r="I144" s="56">
        <v>0</v>
      </c>
      <c r="J144" s="1">
        <v>21.487523794211342</v>
      </c>
      <c r="K144" s="56">
        <v>1</v>
      </c>
    </row>
    <row r="145" spans="2:11" x14ac:dyDescent="0.25">
      <c r="B145" s="61"/>
      <c r="C145" s="42" t="s">
        <v>497</v>
      </c>
      <c r="D145" s="1">
        <v>13.694026864360332</v>
      </c>
      <c r="E145" s="56">
        <v>1</v>
      </c>
      <c r="F145" s="1"/>
      <c r="G145" s="56">
        <v>0</v>
      </c>
      <c r="H145" s="1"/>
      <c r="I145" s="56">
        <v>0</v>
      </c>
      <c r="J145" s="1">
        <v>13.694026864360332</v>
      </c>
      <c r="K145" s="56">
        <v>1</v>
      </c>
    </row>
    <row r="146" spans="2:11" x14ac:dyDescent="0.25">
      <c r="B146" s="61"/>
      <c r="C146" s="42" t="s">
        <v>658</v>
      </c>
      <c r="D146" s="1">
        <v>8.5527441082709643</v>
      </c>
      <c r="E146" s="56">
        <v>1</v>
      </c>
      <c r="F146" s="1"/>
      <c r="G146" s="56">
        <v>0</v>
      </c>
      <c r="H146" s="1"/>
      <c r="I146" s="56">
        <v>0</v>
      </c>
      <c r="J146" s="1">
        <v>8.5527441082709643</v>
      </c>
      <c r="K146" s="56">
        <v>1</v>
      </c>
    </row>
    <row r="147" spans="2:11" x14ac:dyDescent="0.25">
      <c r="B147" s="61"/>
      <c r="C147" s="42" t="s">
        <v>918</v>
      </c>
      <c r="D147" s="1">
        <v>6.8906252626805244</v>
      </c>
      <c r="E147" s="56">
        <v>1</v>
      </c>
      <c r="F147" s="1"/>
      <c r="G147" s="56">
        <v>0</v>
      </c>
      <c r="H147" s="1"/>
      <c r="I147" s="56">
        <v>0</v>
      </c>
      <c r="J147" s="1">
        <v>6.8906252626805244</v>
      </c>
      <c r="K147" s="56">
        <v>1</v>
      </c>
    </row>
    <row r="148" spans="2:11" x14ac:dyDescent="0.25">
      <c r="B148" s="61"/>
      <c r="C148" s="42" t="s">
        <v>664</v>
      </c>
      <c r="D148" s="1">
        <v>14.981113537801084</v>
      </c>
      <c r="E148" s="56">
        <v>1</v>
      </c>
      <c r="F148" s="1"/>
      <c r="G148" s="56">
        <v>0</v>
      </c>
      <c r="H148" s="1"/>
      <c r="I148" s="56">
        <v>0</v>
      </c>
      <c r="J148" s="1">
        <v>14.981113537801084</v>
      </c>
      <c r="K148" s="56">
        <v>1</v>
      </c>
    </row>
    <row r="149" spans="2:11" x14ac:dyDescent="0.25">
      <c r="B149" s="61"/>
      <c r="C149" s="42" t="s">
        <v>246</v>
      </c>
      <c r="D149" s="1">
        <v>6.6105522559032766</v>
      </c>
      <c r="E149" s="56">
        <v>1</v>
      </c>
      <c r="F149" s="1"/>
      <c r="G149" s="56">
        <v>0</v>
      </c>
      <c r="H149" s="1"/>
      <c r="I149" s="56">
        <v>0</v>
      </c>
      <c r="J149" s="1">
        <v>6.6105522559032766</v>
      </c>
      <c r="K149" s="56">
        <v>1</v>
      </c>
    </row>
    <row r="150" spans="2:11" x14ac:dyDescent="0.25">
      <c r="B150" s="61"/>
      <c r="C150" s="42" t="s">
        <v>659</v>
      </c>
      <c r="D150" s="1">
        <v>21.353000780364813</v>
      </c>
      <c r="E150" s="56">
        <v>1</v>
      </c>
      <c r="F150" s="1"/>
      <c r="G150" s="56">
        <v>0</v>
      </c>
      <c r="H150" s="1"/>
      <c r="I150" s="56">
        <v>0</v>
      </c>
      <c r="J150" s="1">
        <v>21.353000780364813</v>
      </c>
      <c r="K150" s="56">
        <v>1</v>
      </c>
    </row>
    <row r="151" spans="2:11" x14ac:dyDescent="0.25">
      <c r="B151" s="57"/>
      <c r="C151" s="42" t="s">
        <v>499</v>
      </c>
      <c r="D151" s="1">
        <v>1.8705338377469525</v>
      </c>
      <c r="E151" s="56">
        <v>1</v>
      </c>
      <c r="F151" s="1"/>
      <c r="G151" s="56">
        <v>0</v>
      </c>
      <c r="H151" s="1"/>
      <c r="I151" s="56">
        <v>0</v>
      </c>
      <c r="J151" s="1">
        <v>1.8705338377469525</v>
      </c>
      <c r="K151" s="56">
        <v>1</v>
      </c>
    </row>
    <row r="152" spans="2:11" x14ac:dyDescent="0.25">
      <c r="B152" s="58" t="s">
        <v>971</v>
      </c>
      <c r="C152" s="58"/>
      <c r="D152" s="59">
        <v>172.51616239377063</v>
      </c>
      <c r="E152" s="60">
        <v>1</v>
      </c>
      <c r="F152" s="59"/>
      <c r="G152" s="60">
        <v>0</v>
      </c>
      <c r="H152" s="59"/>
      <c r="I152" s="60">
        <v>0</v>
      </c>
      <c r="J152" s="59">
        <v>172.51616239377063</v>
      </c>
      <c r="K152" s="60">
        <v>1</v>
      </c>
    </row>
    <row r="153" spans="2:11" x14ac:dyDescent="0.25">
      <c r="F153"/>
    </row>
    <row r="154" spans="2:11" x14ac:dyDescent="0.25">
      <c r="F154"/>
    </row>
    <row r="155" spans="2:11" x14ac:dyDescent="0.25">
      <c r="F155"/>
    </row>
    <row r="156" spans="2:11" x14ac:dyDescent="0.25">
      <c r="F156"/>
    </row>
    <row r="157" spans="2:11" x14ac:dyDescent="0.25">
      <c r="F157"/>
    </row>
    <row r="158" spans="2:11" x14ac:dyDescent="0.25">
      <c r="F158"/>
    </row>
    <row r="159" spans="2:11" x14ac:dyDescent="0.25">
      <c r="F159"/>
    </row>
    <row r="160" spans="2:11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</sheetData>
  <mergeCells count="5">
    <mergeCell ref="D8:E8"/>
    <mergeCell ref="F8:G8"/>
    <mergeCell ref="H8:I8"/>
    <mergeCell ref="J8:J9"/>
    <mergeCell ref="K8:K9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83"/>
  <sheetViews>
    <sheetView workbookViewId="0">
      <pane ySplit="8" topLeftCell="A267" activePane="bottomLeft" state="frozen"/>
      <selection activeCell="NM305" sqref="NM305"/>
      <selection pane="bottomLeft" activeCell="C291" sqref="C291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71.7109375" bestFit="1" customWidth="1"/>
    <col min="4" max="4" width="10" bestFit="1" customWidth="1"/>
    <col min="5" max="5" width="8" style="47" bestFit="1" customWidth="1"/>
  </cols>
  <sheetData>
    <row r="1" spans="1:5" x14ac:dyDescent="0.25">
      <c r="A1" s="7" t="s">
        <v>504</v>
      </c>
    </row>
    <row r="3" spans="1:5" ht="18.75" x14ac:dyDescent="0.3">
      <c r="A3" s="8" t="s">
        <v>704</v>
      </c>
    </row>
    <row r="5" spans="1:5" x14ac:dyDescent="0.25">
      <c r="A5" t="s">
        <v>502</v>
      </c>
      <c r="B5" s="4" t="s">
        <v>994</v>
      </c>
    </row>
    <row r="6" spans="1:5" x14ac:dyDescent="0.25">
      <c r="A6" t="s">
        <v>503</v>
      </c>
      <c r="B6" t="s">
        <v>697</v>
      </c>
    </row>
    <row r="8" spans="1:5" x14ac:dyDescent="0.25">
      <c r="B8" s="3" t="s">
        <v>20</v>
      </c>
      <c r="C8" s="3" t="s">
        <v>393</v>
      </c>
      <c r="D8" s="6" t="s">
        <v>23</v>
      </c>
      <c r="E8" s="50" t="s">
        <v>24</v>
      </c>
    </row>
    <row r="9" spans="1:5" x14ac:dyDescent="0.25">
      <c r="B9" s="28" t="s">
        <v>672</v>
      </c>
      <c r="C9" s="21" t="s">
        <v>984</v>
      </c>
      <c r="D9" s="34">
        <v>1474.7112773243284</v>
      </c>
      <c r="E9" s="154">
        <v>1.6047999008934825E-2</v>
      </c>
    </row>
    <row r="10" spans="1:5" x14ac:dyDescent="0.25">
      <c r="B10" s="28"/>
      <c r="C10" s="21" t="s">
        <v>985</v>
      </c>
      <c r="D10" s="34">
        <v>2617.2972689196527</v>
      </c>
      <c r="E10" s="154">
        <v>2.8481767667714774E-2</v>
      </c>
    </row>
    <row r="11" spans="1:5" x14ac:dyDescent="0.25">
      <c r="B11" s="28"/>
      <c r="C11" s="21" t="s">
        <v>986</v>
      </c>
      <c r="D11" s="34">
        <v>891.92960934905409</v>
      </c>
      <c r="E11" s="154">
        <v>9.7060934617951566E-3</v>
      </c>
    </row>
    <row r="12" spans="1:5" x14ac:dyDescent="0.25">
      <c r="B12" s="28"/>
      <c r="C12" s="21" t="s">
        <v>991</v>
      </c>
      <c r="D12" s="34">
        <v>100.51209451254614</v>
      </c>
      <c r="E12" s="154">
        <v>1.0937856229389629E-3</v>
      </c>
    </row>
    <row r="13" spans="1:5" x14ac:dyDescent="0.25">
      <c r="B13" s="28"/>
      <c r="C13" s="21" t="s">
        <v>395</v>
      </c>
      <c r="D13" s="34">
        <v>32540.513757803896</v>
      </c>
      <c r="E13" s="154">
        <v>0.35411008281088707</v>
      </c>
    </row>
    <row r="14" spans="1:5" x14ac:dyDescent="0.25">
      <c r="B14" s="28"/>
      <c r="C14" s="21" t="s">
        <v>399</v>
      </c>
      <c r="D14" s="34">
        <v>756.17469587571657</v>
      </c>
      <c r="E14" s="154">
        <v>8.2287909210354959E-3</v>
      </c>
    </row>
    <row r="15" spans="1:5" x14ac:dyDescent="0.25">
      <c r="B15" s="28"/>
      <c r="C15" s="21" t="s">
        <v>396</v>
      </c>
      <c r="D15" s="34">
        <v>7274.7172220060156</v>
      </c>
      <c r="E15" s="154">
        <v>7.9164414461420293E-2</v>
      </c>
    </row>
    <row r="16" spans="1:5" x14ac:dyDescent="0.25">
      <c r="B16" s="28"/>
      <c r="C16" s="21" t="s">
        <v>987</v>
      </c>
      <c r="D16" s="34">
        <v>84.396507334571282</v>
      </c>
      <c r="E16" s="154">
        <v>9.1841371723971237E-4</v>
      </c>
    </row>
    <row r="17" spans="2:5" x14ac:dyDescent="0.25">
      <c r="B17" s="28"/>
      <c r="C17" s="21" t="s">
        <v>394</v>
      </c>
      <c r="D17" s="34">
        <v>38020.588925971235</v>
      </c>
      <c r="E17" s="154">
        <v>0.41374497014096923</v>
      </c>
    </row>
    <row r="18" spans="2:5" x14ac:dyDescent="0.25">
      <c r="B18" s="28"/>
      <c r="C18" s="21" t="s">
        <v>988</v>
      </c>
      <c r="D18" s="34">
        <v>2627.6232414766268</v>
      </c>
      <c r="E18" s="154">
        <v>2.8594136237690908E-2</v>
      </c>
    </row>
    <row r="19" spans="2:5" x14ac:dyDescent="0.25">
      <c r="B19" s="28"/>
      <c r="C19" s="21" t="s">
        <v>398</v>
      </c>
      <c r="D19" s="34">
        <v>247.61458010389538</v>
      </c>
      <c r="E19" s="154">
        <v>2.6945739123355192E-3</v>
      </c>
    </row>
    <row r="20" spans="2:5" x14ac:dyDescent="0.25">
      <c r="B20" s="21"/>
      <c r="C20" s="21" t="s">
        <v>989</v>
      </c>
      <c r="D20" s="34">
        <v>648.56587840198461</v>
      </c>
      <c r="E20" s="155">
        <v>7.0577778402212332E-3</v>
      </c>
    </row>
    <row r="21" spans="2:5" x14ac:dyDescent="0.25">
      <c r="B21" s="21"/>
      <c r="C21" s="21" t="s">
        <v>397</v>
      </c>
      <c r="D21" s="34">
        <v>288.46455690308738</v>
      </c>
      <c r="E21" s="155">
        <v>3.1391086475535701E-3</v>
      </c>
    </row>
    <row r="22" spans="2:5" x14ac:dyDescent="0.25">
      <c r="B22" s="21"/>
      <c r="C22" s="21" t="s">
        <v>1077</v>
      </c>
      <c r="D22" s="34">
        <v>788.3682344672095</v>
      </c>
      <c r="E22" s="155">
        <v>8.5791251751735423E-3</v>
      </c>
    </row>
    <row r="23" spans="2:5" x14ac:dyDescent="0.25">
      <c r="B23" s="21"/>
      <c r="C23" s="21" t="s">
        <v>990</v>
      </c>
      <c r="D23" s="34">
        <v>3532.3013368041975</v>
      </c>
      <c r="E23" s="155">
        <v>3.8438960374089608E-2</v>
      </c>
    </row>
    <row r="24" spans="2:5" x14ac:dyDescent="0.25">
      <c r="B24" s="24" t="s">
        <v>673</v>
      </c>
      <c r="C24" s="24"/>
      <c r="D24" s="25">
        <v>91893.779187254026</v>
      </c>
      <c r="E24" s="46">
        <v>1</v>
      </c>
    </row>
    <row r="25" spans="2:5" x14ac:dyDescent="0.25">
      <c r="B25" s="55" t="s">
        <v>705</v>
      </c>
      <c r="C25" s="42" t="s">
        <v>984</v>
      </c>
      <c r="D25" s="70">
        <v>12.369776986599417</v>
      </c>
      <c r="E25" s="47">
        <v>1.0928915297364551E-2</v>
      </c>
    </row>
    <row r="26" spans="2:5" x14ac:dyDescent="0.25">
      <c r="B26" s="55"/>
      <c r="C26" s="42" t="s">
        <v>985</v>
      </c>
      <c r="D26" s="70">
        <v>29.269780342043358</v>
      </c>
      <c r="E26" s="47">
        <v>2.5860365185015204E-2</v>
      </c>
    </row>
    <row r="27" spans="2:5" x14ac:dyDescent="0.25">
      <c r="B27" s="55"/>
      <c r="C27" s="42" t="s">
        <v>986</v>
      </c>
      <c r="D27" s="70">
        <v>18.827268809912336</v>
      </c>
      <c r="E27" s="47">
        <v>1.6634222777593619E-2</v>
      </c>
    </row>
    <row r="28" spans="2:5" x14ac:dyDescent="0.25">
      <c r="B28" s="55"/>
      <c r="C28" s="42" t="s">
        <v>395</v>
      </c>
      <c r="D28" s="70">
        <v>116.89170657878937</v>
      </c>
      <c r="E28" s="47">
        <v>0.10327587648087241</v>
      </c>
    </row>
    <row r="29" spans="2:5" x14ac:dyDescent="0.25">
      <c r="B29" s="55"/>
      <c r="C29" s="42" t="s">
        <v>396</v>
      </c>
      <c r="D29" s="70">
        <v>55.704886939199362</v>
      </c>
      <c r="E29" s="47">
        <v>4.9216246312872497E-2</v>
      </c>
    </row>
    <row r="30" spans="2:5" x14ac:dyDescent="0.25">
      <c r="B30" s="55"/>
      <c r="C30" s="42" t="s">
        <v>987</v>
      </c>
      <c r="D30" s="70">
        <v>6.1848884932997086</v>
      </c>
      <c r="E30" s="47">
        <v>5.4644576486822753E-3</v>
      </c>
    </row>
    <row r="31" spans="2:5" x14ac:dyDescent="0.25">
      <c r="B31" s="55"/>
      <c r="C31" s="42" t="s">
        <v>394</v>
      </c>
      <c r="D31" s="70">
        <v>797.45894879239222</v>
      </c>
      <c r="E31" s="47">
        <v>0.70456899214262825</v>
      </c>
    </row>
    <row r="32" spans="2:5" x14ac:dyDescent="0.25">
      <c r="B32" s="55"/>
      <c r="C32" s="42" t="s">
        <v>988</v>
      </c>
      <c r="D32" s="70">
        <v>54.862221939658525</v>
      </c>
      <c r="E32" s="47">
        <v>4.8471736980649903E-2</v>
      </c>
    </row>
    <row r="33" spans="2:5" x14ac:dyDescent="0.25">
      <c r="B33" s="55"/>
      <c r="C33" s="42" t="s">
        <v>989</v>
      </c>
      <c r="D33" s="70">
        <v>15.530372065752573</v>
      </c>
      <c r="E33" s="47">
        <v>1.3721356579592385E-2</v>
      </c>
    </row>
    <row r="34" spans="2:5" x14ac:dyDescent="0.25">
      <c r="B34" s="55"/>
      <c r="C34" s="42" t="s">
        <v>1077</v>
      </c>
      <c r="D34" s="70">
        <v>18.554665479899125</v>
      </c>
      <c r="E34" s="47">
        <v>1.6393372946046824E-2</v>
      </c>
    </row>
    <row r="35" spans="2:5" x14ac:dyDescent="0.25">
      <c r="B35" s="57"/>
      <c r="C35" s="42" t="s">
        <v>990</v>
      </c>
      <c r="D35" s="70">
        <v>6.1848884932997086</v>
      </c>
      <c r="E35" s="47">
        <v>5.4644576486822753E-3</v>
      </c>
    </row>
    <row r="36" spans="2:5" x14ac:dyDescent="0.25">
      <c r="B36" s="58" t="s">
        <v>706</v>
      </c>
      <c r="C36" s="58"/>
      <c r="D36" s="72">
        <v>1131.8394049208455</v>
      </c>
      <c r="E36" s="62">
        <v>1.2316822911532124E-2</v>
      </c>
    </row>
    <row r="37" spans="2:5" x14ac:dyDescent="0.25">
      <c r="B37" s="55" t="s">
        <v>11</v>
      </c>
      <c r="C37" s="42" t="s">
        <v>984</v>
      </c>
      <c r="D37" s="70">
        <v>7.3069900838876389</v>
      </c>
      <c r="E37" s="47">
        <v>4.1695700455060582E-3</v>
      </c>
    </row>
    <row r="38" spans="2:5" x14ac:dyDescent="0.25">
      <c r="B38" s="55"/>
      <c r="C38" s="42" t="s">
        <v>985</v>
      </c>
      <c r="D38" s="70">
        <v>108.29790474026146</v>
      </c>
      <c r="E38" s="47">
        <v>6.1797770957944878E-2</v>
      </c>
    </row>
    <row r="39" spans="2:5" x14ac:dyDescent="0.25">
      <c r="B39" s="55"/>
      <c r="C39" s="42" t="s">
        <v>986</v>
      </c>
      <c r="D39" s="70">
        <v>8.5435106880948677</v>
      </c>
      <c r="E39" s="47">
        <v>4.8751628015879745E-3</v>
      </c>
    </row>
    <row r="40" spans="2:5" x14ac:dyDescent="0.25">
      <c r="B40" s="55"/>
      <c r="C40" s="42" t="s">
        <v>991</v>
      </c>
      <c r="D40" s="70">
        <v>19.775895540041979</v>
      </c>
      <c r="E40" s="47">
        <v>1.1284671351701789E-2</v>
      </c>
    </row>
    <row r="41" spans="2:5" x14ac:dyDescent="0.25">
      <c r="B41" s="55"/>
      <c r="C41" s="42" t="s">
        <v>395</v>
      </c>
      <c r="D41" s="70">
        <v>621.51976790537242</v>
      </c>
      <c r="E41" s="47">
        <v>0.35465631911318302</v>
      </c>
    </row>
    <row r="42" spans="2:5" x14ac:dyDescent="0.25">
      <c r="B42" s="55"/>
      <c r="C42" s="42" t="s">
        <v>396</v>
      </c>
      <c r="D42" s="70">
        <v>54.605722346095959</v>
      </c>
      <c r="E42" s="47">
        <v>3.1159531023527202E-2</v>
      </c>
    </row>
    <row r="43" spans="2:5" x14ac:dyDescent="0.25">
      <c r="B43" s="55"/>
      <c r="C43" s="42" t="s">
        <v>394</v>
      </c>
      <c r="D43" s="70">
        <v>791.09973827473073</v>
      </c>
      <c r="E43" s="47">
        <v>0.45142332668433416</v>
      </c>
    </row>
    <row r="44" spans="2:5" x14ac:dyDescent="0.25">
      <c r="B44" s="55"/>
      <c r="C44" s="42" t="s">
        <v>988</v>
      </c>
      <c r="D44" s="70">
        <v>66.373406147604911</v>
      </c>
      <c r="E44" s="47">
        <v>3.7874495916110335E-2</v>
      </c>
    </row>
    <row r="45" spans="2:5" x14ac:dyDescent="0.25">
      <c r="B45" s="55"/>
      <c r="C45" s="42" t="s">
        <v>989</v>
      </c>
      <c r="D45" s="70">
        <v>50.601616476829449</v>
      </c>
      <c r="E45" s="47">
        <v>2.8874677793967875E-2</v>
      </c>
    </row>
    <row r="46" spans="2:5" x14ac:dyDescent="0.25">
      <c r="B46" s="55"/>
      <c r="C46" s="42" t="s">
        <v>1077</v>
      </c>
      <c r="D46" s="70">
        <v>13.817410661804782</v>
      </c>
      <c r="E46" s="47">
        <v>7.8845955640417121E-3</v>
      </c>
    </row>
    <row r="47" spans="2:5" x14ac:dyDescent="0.25">
      <c r="B47" s="57"/>
      <c r="C47" s="42" t="s">
        <v>990</v>
      </c>
      <c r="D47" s="70">
        <v>10.514526447183648</v>
      </c>
      <c r="E47" s="47">
        <v>5.9998787480949767E-3</v>
      </c>
    </row>
    <row r="48" spans="2:5" x14ac:dyDescent="0.25">
      <c r="B48" s="58" t="s">
        <v>30</v>
      </c>
      <c r="C48" s="58"/>
      <c r="D48" s="72">
        <v>1752.4564893119079</v>
      </c>
      <c r="E48" s="62">
        <v>1.9070458357587906E-2</v>
      </c>
    </row>
    <row r="49" spans="2:5" x14ac:dyDescent="0.25">
      <c r="B49" s="61" t="s">
        <v>707</v>
      </c>
      <c r="C49" s="42" t="s">
        <v>984</v>
      </c>
      <c r="D49" s="70">
        <v>51.245611702083863</v>
      </c>
      <c r="E49" s="47">
        <v>1.0992194702291702E-2</v>
      </c>
    </row>
    <row r="50" spans="2:5" x14ac:dyDescent="0.25">
      <c r="B50" s="61"/>
      <c r="C50" s="42" t="s">
        <v>985</v>
      </c>
      <c r="D50" s="70">
        <v>154.46671263127647</v>
      </c>
      <c r="E50" s="47">
        <v>3.313314299255183E-2</v>
      </c>
    </row>
    <row r="51" spans="2:5" x14ac:dyDescent="0.25">
      <c r="B51" s="61"/>
      <c r="C51" s="42" t="s">
        <v>986</v>
      </c>
      <c r="D51" s="70">
        <v>84.224433024957079</v>
      </c>
      <c r="E51" s="47">
        <v>1.8066158950012262E-2</v>
      </c>
    </row>
    <row r="52" spans="2:5" x14ac:dyDescent="0.25">
      <c r="B52" s="61"/>
      <c r="C52" s="42" t="s">
        <v>395</v>
      </c>
      <c r="D52" s="70">
        <v>1342.643836319508</v>
      </c>
      <c r="E52" s="47">
        <v>0.28799739088792564</v>
      </c>
    </row>
    <row r="53" spans="2:5" x14ac:dyDescent="0.25">
      <c r="B53" s="61"/>
      <c r="C53" s="42" t="s">
        <v>399</v>
      </c>
      <c r="D53" s="70">
        <v>26.767967792841624</v>
      </c>
      <c r="E53" s="47">
        <v>5.7417348332993671E-3</v>
      </c>
    </row>
    <row r="54" spans="2:5" x14ac:dyDescent="0.25">
      <c r="B54" s="61"/>
      <c r="C54" s="42" t="s">
        <v>396</v>
      </c>
      <c r="D54" s="70">
        <v>263.48812142323601</v>
      </c>
      <c r="E54" s="47">
        <v>5.6518258563542742E-2</v>
      </c>
    </row>
    <row r="55" spans="2:5" x14ac:dyDescent="0.25">
      <c r="B55" s="61"/>
      <c r="C55" s="42" t="s">
        <v>394</v>
      </c>
      <c r="D55" s="70">
        <v>2496.1940637424063</v>
      </c>
      <c r="E55" s="47">
        <v>0.53543416210690875</v>
      </c>
    </row>
    <row r="56" spans="2:5" x14ac:dyDescent="0.25">
      <c r="B56" s="61"/>
      <c r="C56" s="42" t="s">
        <v>988</v>
      </c>
      <c r="D56" s="70">
        <v>50.810182063229561</v>
      </c>
      <c r="E56" s="47">
        <v>1.0898794951357703E-2</v>
      </c>
    </row>
    <row r="57" spans="2:5" x14ac:dyDescent="0.25">
      <c r="B57" s="61"/>
      <c r="C57" s="42" t="s">
        <v>989</v>
      </c>
      <c r="D57" s="70">
        <v>29.962227075602168</v>
      </c>
      <c r="E57" s="47">
        <v>6.4269041346208056E-3</v>
      </c>
    </row>
    <row r="58" spans="2:5" x14ac:dyDescent="0.25">
      <c r="B58" s="61"/>
      <c r="C58" s="42" t="s">
        <v>397</v>
      </c>
      <c r="D58" s="70">
        <v>14.981113537801084</v>
      </c>
      <c r="E58" s="47">
        <v>3.2134520673104028E-3</v>
      </c>
    </row>
    <row r="59" spans="2:5" x14ac:dyDescent="0.25">
      <c r="B59" s="57"/>
      <c r="C59" s="42" t="s">
        <v>990</v>
      </c>
      <c r="D59" s="70">
        <v>147.21573068705416</v>
      </c>
      <c r="E59" s="47">
        <v>3.1577805810178959E-2</v>
      </c>
    </row>
    <row r="60" spans="2:5" x14ac:dyDescent="0.25">
      <c r="B60" s="58" t="s">
        <v>708</v>
      </c>
      <c r="C60" s="58"/>
      <c r="D60" s="72">
        <v>4661.9999999999955</v>
      </c>
      <c r="E60" s="62">
        <v>5.0732487457068536E-2</v>
      </c>
    </row>
    <row r="61" spans="2:5" x14ac:dyDescent="0.25">
      <c r="B61" s="61" t="s">
        <v>709</v>
      </c>
      <c r="C61" s="42" t="s">
        <v>985</v>
      </c>
      <c r="D61" s="70">
        <v>198.30491868051658</v>
      </c>
      <c r="E61" s="47">
        <v>2.6625257610165969E-2</v>
      </c>
    </row>
    <row r="62" spans="2:5" x14ac:dyDescent="0.25">
      <c r="B62" s="61"/>
      <c r="C62" s="42" t="s">
        <v>991</v>
      </c>
      <c r="D62" s="70">
        <v>10.838880150990876</v>
      </c>
      <c r="E62" s="47">
        <v>1.4552739193059684E-3</v>
      </c>
    </row>
    <row r="63" spans="2:5" x14ac:dyDescent="0.25">
      <c r="B63" s="61"/>
      <c r="C63" s="42" t="s">
        <v>395</v>
      </c>
      <c r="D63" s="70">
        <v>2968.8810051636688</v>
      </c>
      <c r="E63" s="47">
        <v>0.39861452808319847</v>
      </c>
    </row>
    <row r="64" spans="2:5" x14ac:dyDescent="0.25">
      <c r="B64" s="61"/>
      <c r="C64" s="42" t="s">
        <v>399</v>
      </c>
      <c r="D64" s="70">
        <v>8.0031734076473118</v>
      </c>
      <c r="E64" s="47">
        <v>1.0745399312093575E-3</v>
      </c>
    </row>
    <row r="65" spans="2:5" x14ac:dyDescent="0.25">
      <c r="B65" s="61"/>
      <c r="C65" s="42" t="s">
        <v>396</v>
      </c>
      <c r="D65" s="70">
        <v>389.55670985415526</v>
      </c>
      <c r="E65" s="47">
        <v>5.2303532472362302E-2</v>
      </c>
    </row>
    <row r="66" spans="2:5" x14ac:dyDescent="0.25">
      <c r="B66" s="61"/>
      <c r="C66" s="42" t="s">
        <v>394</v>
      </c>
      <c r="D66" s="70">
        <v>3512.7404807049484</v>
      </c>
      <c r="E66" s="47">
        <v>0.47163540288734435</v>
      </c>
    </row>
    <row r="67" spans="2:5" x14ac:dyDescent="0.25">
      <c r="B67" s="61"/>
      <c r="C67" s="42" t="s">
        <v>988</v>
      </c>
      <c r="D67" s="70">
        <v>123.71837543895555</v>
      </c>
      <c r="E67" s="47">
        <v>1.6610952663662092E-2</v>
      </c>
    </row>
    <row r="68" spans="2:5" x14ac:dyDescent="0.25">
      <c r="B68" s="61"/>
      <c r="C68" s="42" t="s">
        <v>397</v>
      </c>
      <c r="D68" s="70">
        <v>10.838880150990876</v>
      </c>
      <c r="E68" s="47">
        <v>1.4552739193059684E-3</v>
      </c>
    </row>
    <row r="69" spans="2:5" x14ac:dyDescent="0.25">
      <c r="B69" s="61"/>
      <c r="C69" s="42" t="s">
        <v>1077</v>
      </c>
      <c r="D69" s="70">
        <v>52.662016308777858</v>
      </c>
      <c r="E69" s="47">
        <v>7.0706251757220381E-3</v>
      </c>
    </row>
    <row r="70" spans="2:5" x14ac:dyDescent="0.25">
      <c r="B70" s="57"/>
      <c r="C70" s="42" t="s">
        <v>990</v>
      </c>
      <c r="D70" s="70">
        <v>172.45556013936505</v>
      </c>
      <c r="E70" s="47">
        <v>2.3154613337723506E-2</v>
      </c>
    </row>
    <row r="71" spans="2:5" x14ac:dyDescent="0.25">
      <c r="B71" s="58" t="s">
        <v>710</v>
      </c>
      <c r="C71" s="58"/>
      <c r="D71" s="72">
        <v>7448.0000000000164</v>
      </c>
      <c r="E71" s="62">
        <v>8.1050100081563201E-2</v>
      </c>
    </row>
    <row r="72" spans="2:5" x14ac:dyDescent="0.25">
      <c r="B72" s="61" t="s">
        <v>8</v>
      </c>
      <c r="C72" s="42" t="s">
        <v>984</v>
      </c>
      <c r="D72" s="70">
        <v>1.9551029093160013</v>
      </c>
      <c r="E72" s="47">
        <v>1.0343937648902191E-3</v>
      </c>
    </row>
    <row r="73" spans="2:5" x14ac:dyDescent="0.25">
      <c r="B73" s="61"/>
      <c r="C73" s="42" t="s">
        <v>985</v>
      </c>
      <c r="D73" s="70">
        <v>248.09693661299136</v>
      </c>
      <c r="E73" s="47">
        <v>0.13126159400510787</v>
      </c>
    </row>
    <row r="74" spans="2:5" x14ac:dyDescent="0.25">
      <c r="B74" s="61"/>
      <c r="C74" s="42" t="s">
        <v>986</v>
      </c>
      <c r="D74" s="70">
        <v>16.493897912084925</v>
      </c>
      <c r="E74" s="47">
        <v>8.7264895764312261E-3</v>
      </c>
    </row>
    <row r="75" spans="2:5" x14ac:dyDescent="0.25">
      <c r="B75" s="61"/>
      <c r="C75" s="42" t="s">
        <v>991</v>
      </c>
      <c r="D75" s="70">
        <v>2.2021173442403299</v>
      </c>
      <c r="E75" s="47">
        <v>1.1650826355916583E-3</v>
      </c>
    </row>
    <row r="76" spans="2:5" x14ac:dyDescent="0.25">
      <c r="B76" s="61"/>
      <c r="C76" s="42" t="s">
        <v>395</v>
      </c>
      <c r="D76" s="70">
        <v>641.44964594765315</v>
      </c>
      <c r="E76" s="47">
        <v>0.33937421457340194</v>
      </c>
    </row>
    <row r="77" spans="2:5" x14ac:dyDescent="0.25">
      <c r="B77" s="61"/>
      <c r="C77" s="42" t="s">
        <v>399</v>
      </c>
      <c r="D77" s="70">
        <v>33.645500254595689</v>
      </c>
      <c r="E77" s="47">
        <v>1.7800953348354378E-2</v>
      </c>
    </row>
    <row r="78" spans="2:5" x14ac:dyDescent="0.25">
      <c r="B78" s="61"/>
      <c r="C78" s="42" t="s">
        <v>396</v>
      </c>
      <c r="D78" s="70">
        <v>98.66395560214788</v>
      </c>
      <c r="E78" s="47">
        <v>5.2200515895080048E-2</v>
      </c>
    </row>
    <row r="79" spans="2:5" x14ac:dyDescent="0.25">
      <c r="B79" s="61"/>
      <c r="C79" s="42" t="s">
        <v>394</v>
      </c>
      <c r="D79" s="70">
        <v>698.78490174055491</v>
      </c>
      <c r="E79" s="47">
        <v>0.36970879738127688</v>
      </c>
    </row>
    <row r="80" spans="2:5" x14ac:dyDescent="0.25">
      <c r="B80" s="61"/>
      <c r="C80" s="42" t="s">
        <v>988</v>
      </c>
      <c r="D80" s="70">
        <v>63.063352438236201</v>
      </c>
      <c r="E80" s="47">
        <v>3.3365168781835458E-2</v>
      </c>
    </row>
    <row r="81" spans="2:5" x14ac:dyDescent="0.25">
      <c r="B81" s="61"/>
      <c r="C81" s="42" t="s">
        <v>989</v>
      </c>
      <c r="D81" s="70">
        <v>37.542795016279371</v>
      </c>
      <c r="E81" s="47">
        <v>1.9862909975913841E-2</v>
      </c>
    </row>
    <row r="82" spans="2:5" x14ac:dyDescent="0.25">
      <c r="B82" s="61"/>
      <c r="C82" s="42" t="s">
        <v>397</v>
      </c>
      <c r="D82" s="70">
        <v>10.407396863109216</v>
      </c>
      <c r="E82" s="47">
        <v>5.5062812155010745E-3</v>
      </c>
    </row>
    <row r="83" spans="2:5" x14ac:dyDescent="0.25">
      <c r="B83" s="61"/>
      <c r="C83" s="42" t="s">
        <v>1077</v>
      </c>
      <c r="D83" s="70">
        <v>8.452293953793216</v>
      </c>
      <c r="E83" s="47">
        <v>4.4718874506108558E-3</v>
      </c>
    </row>
    <row r="84" spans="2:5" x14ac:dyDescent="0.25">
      <c r="B84" s="57"/>
      <c r="C84" s="42" t="s">
        <v>990</v>
      </c>
      <c r="D84" s="70">
        <v>29.337515497410486</v>
      </c>
      <c r="E84" s="47">
        <v>1.5521711396004424E-2</v>
      </c>
    </row>
    <row r="85" spans="2:5" x14ac:dyDescent="0.25">
      <c r="B85" s="58" t="s">
        <v>31</v>
      </c>
      <c r="C85" s="58"/>
      <c r="D85" s="72">
        <v>1890.095412092413</v>
      </c>
      <c r="E85" s="62">
        <v>2.0568262931497473E-2</v>
      </c>
    </row>
    <row r="86" spans="2:5" x14ac:dyDescent="0.25">
      <c r="B86" s="61" t="s">
        <v>711</v>
      </c>
      <c r="C86" s="42" t="s">
        <v>985</v>
      </c>
      <c r="D86" s="70">
        <v>10.351619931397181</v>
      </c>
      <c r="E86" s="47">
        <v>9.6925280256527982E-3</v>
      </c>
    </row>
    <row r="87" spans="2:5" x14ac:dyDescent="0.25">
      <c r="B87" s="61"/>
      <c r="C87" s="42" t="s">
        <v>986</v>
      </c>
      <c r="D87" s="70">
        <v>10.919940020856185</v>
      </c>
      <c r="E87" s="47">
        <v>1.0224662940876584E-2</v>
      </c>
    </row>
    <row r="88" spans="2:5" x14ac:dyDescent="0.25">
      <c r="B88" s="61"/>
      <c r="C88" s="42" t="s">
        <v>395</v>
      </c>
      <c r="D88" s="70">
        <v>255.83966915546534</v>
      </c>
      <c r="E88" s="47">
        <v>0.23955025201822613</v>
      </c>
    </row>
    <row r="89" spans="2:5" x14ac:dyDescent="0.25">
      <c r="B89" s="61"/>
      <c r="C89" s="42" t="s">
        <v>399</v>
      </c>
      <c r="D89" s="70">
        <v>8.4810860936502284</v>
      </c>
      <c r="E89" s="47">
        <v>7.9410918479871102E-3</v>
      </c>
    </row>
    <row r="90" spans="2:5" x14ac:dyDescent="0.25">
      <c r="B90" s="61"/>
      <c r="C90" s="42" t="s">
        <v>396</v>
      </c>
      <c r="D90" s="70">
        <v>82.637064093129808</v>
      </c>
      <c r="E90" s="47">
        <v>7.7375528177087885E-2</v>
      </c>
    </row>
    <row r="91" spans="2:5" x14ac:dyDescent="0.25">
      <c r="B91" s="61"/>
      <c r="C91" s="42" t="s">
        <v>394</v>
      </c>
      <c r="D91" s="70">
        <v>605.03357953565683</v>
      </c>
      <c r="E91" s="47">
        <v>0.56651084226185133</v>
      </c>
    </row>
    <row r="92" spans="2:5" x14ac:dyDescent="0.25">
      <c r="B92" s="61"/>
      <c r="C92" s="42" t="s">
        <v>988</v>
      </c>
      <c r="D92" s="70">
        <v>65.348040729970421</v>
      </c>
      <c r="E92" s="47">
        <v>6.1187304054279461E-2</v>
      </c>
    </row>
    <row r="93" spans="2:5" x14ac:dyDescent="0.25">
      <c r="B93" s="61"/>
      <c r="C93" s="42" t="s">
        <v>989</v>
      </c>
      <c r="D93" s="70">
        <v>6.6105522559032766</v>
      </c>
      <c r="E93" s="47">
        <v>6.1896556703214239E-3</v>
      </c>
    </row>
    <row r="94" spans="2:5" x14ac:dyDescent="0.25">
      <c r="B94" s="57"/>
      <c r="C94" s="42" t="s">
        <v>990</v>
      </c>
      <c r="D94" s="70">
        <v>22.77844818397018</v>
      </c>
      <c r="E94" s="47">
        <v>2.132813500371741E-2</v>
      </c>
    </row>
    <row r="95" spans="2:5" x14ac:dyDescent="0.25">
      <c r="B95" s="58" t="s">
        <v>712</v>
      </c>
      <c r="C95" s="58"/>
      <c r="D95" s="72">
        <v>1067.9999999999993</v>
      </c>
      <c r="E95" s="62">
        <v>1.1622114243704249E-2</v>
      </c>
    </row>
    <row r="96" spans="2:5" x14ac:dyDescent="0.25">
      <c r="B96" s="61" t="s">
        <v>713</v>
      </c>
      <c r="C96" s="42" t="s">
        <v>984</v>
      </c>
      <c r="D96" s="70">
        <v>6.1101805608912798</v>
      </c>
      <c r="E96" s="47">
        <v>1.0657904894241163E-2</v>
      </c>
    </row>
    <row r="97" spans="2:5" x14ac:dyDescent="0.25">
      <c r="B97" s="61"/>
      <c r="C97" s="42" t="s">
        <v>985</v>
      </c>
      <c r="D97" s="70">
        <v>41.69074843711801</v>
      </c>
      <c r="E97" s="47">
        <v>7.2720605779892492E-2</v>
      </c>
    </row>
    <row r="98" spans="2:5" x14ac:dyDescent="0.25">
      <c r="B98" s="61"/>
      <c r="C98" s="42" t="s">
        <v>395</v>
      </c>
      <c r="D98" s="70">
        <v>156.49505395871904</v>
      </c>
      <c r="E98" s="47">
        <v>0.27297219532050493</v>
      </c>
    </row>
    <row r="99" spans="2:5" x14ac:dyDescent="0.25">
      <c r="B99" s="61"/>
      <c r="C99" s="42" t="s">
        <v>399</v>
      </c>
      <c r="D99" s="70">
        <v>2.6996542451018057</v>
      </c>
      <c r="E99" s="47">
        <v>4.7089702022541308E-3</v>
      </c>
    </row>
    <row r="100" spans="2:5" x14ac:dyDescent="0.25">
      <c r="B100" s="61"/>
      <c r="C100" s="42" t="s">
        <v>396</v>
      </c>
      <c r="D100" s="70">
        <v>20.033449516292389</v>
      </c>
      <c r="E100" s="47">
        <v>3.4944073668598918E-2</v>
      </c>
    </row>
    <row r="101" spans="2:5" x14ac:dyDescent="0.25">
      <c r="B101" s="61"/>
      <c r="C101" s="42" t="s">
        <v>394</v>
      </c>
      <c r="D101" s="70">
        <v>307.33584325777935</v>
      </c>
      <c r="E101" s="47">
        <v>0.53608173365584189</v>
      </c>
    </row>
    <row r="102" spans="2:5" x14ac:dyDescent="0.25">
      <c r="B102" s="61"/>
      <c r="C102" s="42" t="s">
        <v>988</v>
      </c>
      <c r="D102" s="70">
        <v>2.6996542451018057</v>
      </c>
      <c r="E102" s="47">
        <v>4.7089702022541308E-3</v>
      </c>
    </row>
    <row r="103" spans="2:5" x14ac:dyDescent="0.25">
      <c r="B103" s="61"/>
      <c r="C103" s="42" t="s">
        <v>398</v>
      </c>
      <c r="D103" s="70">
        <v>2.8784688995215308</v>
      </c>
      <c r="E103" s="47">
        <v>5.0208741732595376E-3</v>
      </c>
    </row>
    <row r="104" spans="2:5" x14ac:dyDescent="0.25">
      <c r="B104" s="61"/>
      <c r="C104" s="42" t="s">
        <v>397</v>
      </c>
      <c r="D104" s="70">
        <v>2.6996542451018057</v>
      </c>
      <c r="E104" s="47">
        <v>4.7089702022541308E-3</v>
      </c>
    </row>
    <row r="105" spans="2:5" x14ac:dyDescent="0.25">
      <c r="B105" s="61"/>
      <c r="C105" s="42" t="s">
        <v>1077</v>
      </c>
      <c r="D105" s="70">
        <v>19.255209024552091</v>
      </c>
      <c r="E105" s="47">
        <v>3.358659935778973E-2</v>
      </c>
    </row>
    <row r="106" spans="2:5" x14ac:dyDescent="0.25">
      <c r="B106" s="57"/>
      <c r="C106" s="42" t="s">
        <v>990</v>
      </c>
      <c r="D106" s="70">
        <v>11.40242936471903</v>
      </c>
      <c r="E106" s="47">
        <v>1.9889102543109029E-2</v>
      </c>
    </row>
    <row r="107" spans="2:5" x14ac:dyDescent="0.25">
      <c r="B107" s="58" t="s">
        <v>714</v>
      </c>
      <c r="C107" s="58"/>
      <c r="D107" s="72">
        <v>573.3003457548981</v>
      </c>
      <c r="E107" s="62">
        <v>6.2387285714593415E-3</v>
      </c>
    </row>
    <row r="108" spans="2:5" x14ac:dyDescent="0.25">
      <c r="B108" s="61" t="s">
        <v>715</v>
      </c>
      <c r="C108" s="42" t="s">
        <v>984</v>
      </c>
      <c r="D108" s="70">
        <v>501.10673587178871</v>
      </c>
      <c r="E108" s="47">
        <v>3.503752872827498E-2</v>
      </c>
    </row>
    <row r="109" spans="2:5" x14ac:dyDescent="0.25">
      <c r="B109" s="61"/>
      <c r="C109" s="42" t="s">
        <v>985</v>
      </c>
      <c r="D109" s="70">
        <v>113.02496576952093</v>
      </c>
      <c r="E109" s="47">
        <v>7.9027384819969904E-3</v>
      </c>
    </row>
    <row r="110" spans="2:5" x14ac:dyDescent="0.25">
      <c r="B110" s="61"/>
      <c r="C110" s="42" t="s">
        <v>986</v>
      </c>
      <c r="D110" s="70">
        <v>250.1580198753712</v>
      </c>
      <c r="E110" s="47">
        <v>1.7491121512751451E-2</v>
      </c>
    </row>
    <row r="111" spans="2:5" x14ac:dyDescent="0.25">
      <c r="B111" s="61"/>
      <c r="C111" s="42" t="s">
        <v>991</v>
      </c>
      <c r="D111" s="70">
        <v>14.742448524461535</v>
      </c>
      <c r="E111" s="47">
        <v>1.0307962889429126E-3</v>
      </c>
    </row>
    <row r="112" spans="2:5" x14ac:dyDescent="0.25">
      <c r="B112" s="61"/>
      <c r="C112" s="42" t="s">
        <v>395</v>
      </c>
      <c r="D112" s="70">
        <v>4866.5661054551883</v>
      </c>
      <c r="E112" s="47">
        <v>0.34027171762377212</v>
      </c>
    </row>
    <row r="113" spans="2:5" x14ac:dyDescent="0.25">
      <c r="B113" s="61"/>
      <c r="C113" s="42" t="s">
        <v>399</v>
      </c>
      <c r="D113" s="70">
        <v>279.99000612849102</v>
      </c>
      <c r="E113" s="47">
        <v>1.9576982668751998E-2</v>
      </c>
    </row>
    <row r="114" spans="2:5" x14ac:dyDescent="0.25">
      <c r="B114" s="61"/>
      <c r="C114" s="42" t="s">
        <v>396</v>
      </c>
      <c r="D114" s="70">
        <v>1641.1473630106188</v>
      </c>
      <c r="E114" s="47">
        <v>0.11474950097962656</v>
      </c>
    </row>
    <row r="115" spans="2:5" x14ac:dyDescent="0.25">
      <c r="B115" s="61"/>
      <c r="C115" s="42" t="s">
        <v>394</v>
      </c>
      <c r="D115" s="70">
        <v>4670.3612934970351</v>
      </c>
      <c r="E115" s="47">
        <v>0.32655302010187637</v>
      </c>
    </row>
    <row r="116" spans="2:5" x14ac:dyDescent="0.25">
      <c r="B116" s="61"/>
      <c r="C116" s="42" t="s">
        <v>988</v>
      </c>
      <c r="D116" s="70">
        <v>483.97293832666975</v>
      </c>
      <c r="E116" s="47">
        <v>3.3839528620239812E-2</v>
      </c>
    </row>
    <row r="117" spans="2:5" x14ac:dyDescent="0.25">
      <c r="B117" s="61"/>
      <c r="C117" s="42" t="s">
        <v>398</v>
      </c>
      <c r="D117" s="70">
        <v>51.697052162233085</v>
      </c>
      <c r="E117" s="47">
        <v>3.6146729242227025E-3</v>
      </c>
    </row>
    <row r="118" spans="2:5" x14ac:dyDescent="0.25">
      <c r="B118" s="61"/>
      <c r="C118" s="42" t="s">
        <v>397</v>
      </c>
      <c r="D118" s="70">
        <v>114.21815589059258</v>
      </c>
      <c r="E118" s="47">
        <v>7.9861666823236328E-3</v>
      </c>
    </row>
    <row r="119" spans="2:5" x14ac:dyDescent="0.25">
      <c r="B119" s="61"/>
      <c r="C119" s="42" t="s">
        <v>1077</v>
      </c>
      <c r="D119" s="70">
        <v>32.804214557465258</v>
      </c>
      <c r="E119" s="47">
        <v>2.293680223567701E-3</v>
      </c>
    </row>
    <row r="120" spans="2:5" x14ac:dyDescent="0.25">
      <c r="B120" s="57"/>
      <c r="C120" s="42" t="s">
        <v>990</v>
      </c>
      <c r="D120" s="70">
        <v>1282.2107009305621</v>
      </c>
      <c r="E120" s="47">
        <v>8.96525451636528E-2</v>
      </c>
    </row>
    <row r="121" spans="2:5" x14ac:dyDescent="0.25">
      <c r="B121" s="58" t="s">
        <v>716</v>
      </c>
      <c r="C121" s="58"/>
      <c r="D121" s="72">
        <v>14301.999999999998</v>
      </c>
      <c r="E121" s="62">
        <v>0.15563621527477364</v>
      </c>
    </row>
    <row r="122" spans="2:5" x14ac:dyDescent="0.25">
      <c r="B122" s="61" t="s">
        <v>7</v>
      </c>
      <c r="C122" s="42" t="s">
        <v>984</v>
      </c>
      <c r="D122" s="70">
        <v>496.84382751701884</v>
      </c>
      <c r="E122" s="47">
        <v>5.0523065641348203E-2</v>
      </c>
    </row>
    <row r="123" spans="2:5" x14ac:dyDescent="0.25">
      <c r="B123" s="61"/>
      <c r="C123" s="42" t="s">
        <v>985</v>
      </c>
      <c r="D123" s="70">
        <v>77.731852821892559</v>
      </c>
      <c r="E123" s="47">
        <v>7.904398293867446E-3</v>
      </c>
    </row>
    <row r="124" spans="2:5" x14ac:dyDescent="0.25">
      <c r="B124" s="61"/>
      <c r="C124" s="42" t="s">
        <v>986</v>
      </c>
      <c r="D124" s="70">
        <v>72.596885593324245</v>
      </c>
      <c r="E124" s="47">
        <v>7.3822336377185431E-3</v>
      </c>
    </row>
    <row r="125" spans="2:5" x14ac:dyDescent="0.25">
      <c r="B125" s="61"/>
      <c r="C125" s="42" t="s">
        <v>991</v>
      </c>
      <c r="D125" s="70">
        <v>6.547815230961298</v>
      </c>
      <c r="E125" s="47">
        <v>6.6583437369954139E-4</v>
      </c>
    </row>
    <row r="126" spans="2:5" x14ac:dyDescent="0.25">
      <c r="B126" s="61"/>
      <c r="C126" s="42" t="s">
        <v>395</v>
      </c>
      <c r="D126" s="70">
        <v>3505.0986633415878</v>
      </c>
      <c r="E126" s="47">
        <v>0.35642654701460069</v>
      </c>
    </row>
    <row r="127" spans="2:5" x14ac:dyDescent="0.25">
      <c r="B127" s="61"/>
      <c r="C127" s="42" t="s">
        <v>399</v>
      </c>
      <c r="D127" s="70">
        <v>64.5455316384855</v>
      </c>
      <c r="E127" s="47">
        <v>6.5635073864638415E-3</v>
      </c>
    </row>
    <row r="128" spans="2:5" x14ac:dyDescent="0.25">
      <c r="B128" s="61"/>
      <c r="C128" s="42" t="s">
        <v>396</v>
      </c>
      <c r="D128" s="70">
        <v>797.22833903928097</v>
      </c>
      <c r="E128" s="47">
        <v>8.1068572202489322E-2</v>
      </c>
    </row>
    <row r="129" spans="2:5" x14ac:dyDescent="0.25">
      <c r="B129" s="61"/>
      <c r="C129" s="42" t="s">
        <v>987</v>
      </c>
      <c r="D129" s="70">
        <v>33.839786473804295</v>
      </c>
      <c r="E129" s="47">
        <v>3.4411009226971985E-3</v>
      </c>
    </row>
    <row r="130" spans="2:5" x14ac:dyDescent="0.25">
      <c r="B130" s="61"/>
      <c r="C130" s="42" t="s">
        <v>394</v>
      </c>
      <c r="D130" s="70">
        <v>3473.9336061522122</v>
      </c>
      <c r="E130" s="47">
        <v>0.35325743401995197</v>
      </c>
    </row>
    <row r="131" spans="2:5" x14ac:dyDescent="0.25">
      <c r="B131" s="61"/>
      <c r="C131" s="42" t="s">
        <v>988</v>
      </c>
      <c r="D131" s="70">
        <v>439.52867212708935</v>
      </c>
      <c r="E131" s="47">
        <v>4.4694800907777991E-2</v>
      </c>
    </row>
    <row r="132" spans="2:5" x14ac:dyDescent="0.25">
      <c r="B132" s="61"/>
      <c r="C132" s="42" t="s">
        <v>398</v>
      </c>
      <c r="D132" s="70">
        <v>52.263218434583891</v>
      </c>
      <c r="E132" s="47">
        <v>5.3145432616009585E-3</v>
      </c>
    </row>
    <row r="133" spans="2:5" x14ac:dyDescent="0.25">
      <c r="B133" s="61"/>
      <c r="C133" s="42" t="s">
        <v>989</v>
      </c>
      <c r="D133" s="70">
        <v>109.85044598896675</v>
      </c>
      <c r="E133" s="47">
        <v>1.1170474475184728E-2</v>
      </c>
    </row>
    <row r="134" spans="2:5" x14ac:dyDescent="0.25">
      <c r="B134" s="61"/>
      <c r="C134" s="42" t="s">
        <v>397</v>
      </c>
      <c r="D134" s="70">
        <v>27.382661964327468</v>
      </c>
      <c r="E134" s="47">
        <v>2.7844887090021793E-3</v>
      </c>
    </row>
    <row r="135" spans="2:5" x14ac:dyDescent="0.25">
      <c r="B135" s="61"/>
      <c r="C135" s="42" t="s">
        <v>1077</v>
      </c>
      <c r="D135" s="70">
        <v>41.389960854017225</v>
      </c>
      <c r="E135" s="47">
        <v>4.2088632147668469E-3</v>
      </c>
    </row>
    <row r="136" spans="2:5" x14ac:dyDescent="0.25">
      <c r="B136" s="57"/>
      <c r="C136" s="42" t="s">
        <v>990</v>
      </c>
      <c r="D136" s="70">
        <v>635.21873282245861</v>
      </c>
      <c r="E136" s="47">
        <v>6.4594135938830358E-2</v>
      </c>
    </row>
    <row r="137" spans="2:5" x14ac:dyDescent="0.25">
      <c r="B137" s="58" t="s">
        <v>32</v>
      </c>
      <c r="C137" s="58"/>
      <c r="D137" s="72">
        <v>9834.0000000000127</v>
      </c>
      <c r="E137" s="62">
        <v>0.10701486092938933</v>
      </c>
    </row>
    <row r="138" spans="2:5" x14ac:dyDescent="0.25">
      <c r="B138" s="61" t="s">
        <v>17</v>
      </c>
      <c r="C138" s="42" t="s">
        <v>984</v>
      </c>
      <c r="D138" s="70">
        <v>13.632012268393662</v>
      </c>
      <c r="E138" s="47">
        <v>4.977003383860425E-3</v>
      </c>
    </row>
    <row r="139" spans="2:5" x14ac:dyDescent="0.25">
      <c r="B139" s="61"/>
      <c r="C139" s="42" t="s">
        <v>985</v>
      </c>
      <c r="D139" s="70">
        <v>35.572713457465227</v>
      </c>
      <c r="E139" s="47">
        <v>1.2987482094729949E-2</v>
      </c>
    </row>
    <row r="140" spans="2:5" x14ac:dyDescent="0.25">
      <c r="B140" s="61"/>
      <c r="C140" s="42" t="s">
        <v>986</v>
      </c>
      <c r="D140" s="70">
        <v>22.819867704520398</v>
      </c>
      <c r="E140" s="47">
        <v>8.331459548930437E-3</v>
      </c>
    </row>
    <row r="141" spans="2:5" x14ac:dyDescent="0.25">
      <c r="B141" s="61"/>
      <c r="C141" s="42" t="s">
        <v>395</v>
      </c>
      <c r="D141" s="70">
        <v>1221.4076093384629</v>
      </c>
      <c r="E141" s="47">
        <v>0.4459319493751247</v>
      </c>
    </row>
    <row r="142" spans="2:5" x14ac:dyDescent="0.25">
      <c r="B142" s="61"/>
      <c r="C142" s="42" t="s">
        <v>399</v>
      </c>
      <c r="D142" s="70">
        <v>27.840412117857579</v>
      </c>
      <c r="E142" s="47">
        <v>1.0164444000678226E-2</v>
      </c>
    </row>
    <row r="143" spans="2:5" x14ac:dyDescent="0.25">
      <c r="B143" s="61"/>
      <c r="C143" s="42" t="s">
        <v>396</v>
      </c>
      <c r="D143" s="70">
        <v>180.57361263787973</v>
      </c>
      <c r="E143" s="47">
        <v>6.5926839225220982E-2</v>
      </c>
    </row>
    <row r="144" spans="2:5" x14ac:dyDescent="0.25">
      <c r="B144" s="61"/>
      <c r="C144" s="42" t="s">
        <v>394</v>
      </c>
      <c r="D144" s="70">
        <v>1133.5543854226769</v>
      </c>
      <c r="E144" s="47">
        <v>0.41385702279031772</v>
      </c>
    </row>
    <row r="145" spans="2:5" x14ac:dyDescent="0.25">
      <c r="B145" s="61"/>
      <c r="C145" s="42" t="s">
        <v>988</v>
      </c>
      <c r="D145" s="70">
        <v>43.309424613334684</v>
      </c>
      <c r="E145" s="47">
        <v>1.5812130198369776E-2</v>
      </c>
    </row>
    <row r="146" spans="2:5" x14ac:dyDescent="0.25">
      <c r="B146" s="61"/>
      <c r="C146" s="42" t="s">
        <v>397</v>
      </c>
      <c r="D146" s="70">
        <v>4.454688040507393</v>
      </c>
      <c r="E146" s="47">
        <v>1.6263921286993085E-3</v>
      </c>
    </row>
    <row r="147" spans="2:5" x14ac:dyDescent="0.25">
      <c r="B147" s="61"/>
      <c r="C147" s="42" t="s">
        <v>1077</v>
      </c>
      <c r="D147" s="70">
        <v>6.8470134321801659</v>
      </c>
      <c r="E147" s="47">
        <v>2.4998223556700204E-3</v>
      </c>
    </row>
    <row r="148" spans="2:5" x14ac:dyDescent="0.25">
      <c r="B148" s="57"/>
      <c r="C148" s="42" t="s">
        <v>990</v>
      </c>
      <c r="D148" s="70">
        <v>48.988260966713597</v>
      </c>
      <c r="E148" s="47">
        <v>1.788545489839859E-2</v>
      </c>
    </row>
    <row r="149" spans="2:5" x14ac:dyDescent="0.25">
      <c r="B149" s="58" t="s">
        <v>33</v>
      </c>
      <c r="C149" s="58"/>
      <c r="D149" s="72">
        <v>2738.9999999999918</v>
      </c>
      <c r="E149" s="62">
        <v>2.980615254073583E-2</v>
      </c>
    </row>
    <row r="150" spans="2:5" x14ac:dyDescent="0.25">
      <c r="B150" s="61" t="s">
        <v>15</v>
      </c>
      <c r="C150" s="42" t="s">
        <v>984</v>
      </c>
      <c r="D150" s="70">
        <v>42.453298390439187</v>
      </c>
      <c r="E150" s="47">
        <v>1.6994915288406409E-2</v>
      </c>
    </row>
    <row r="151" spans="2:5" x14ac:dyDescent="0.25">
      <c r="B151" s="61"/>
      <c r="C151" s="42" t="s">
        <v>985</v>
      </c>
      <c r="D151" s="70">
        <v>297.31996576676352</v>
      </c>
      <c r="E151" s="47">
        <v>0.11902320487060196</v>
      </c>
    </row>
    <row r="152" spans="2:5" x14ac:dyDescent="0.25">
      <c r="B152" s="61"/>
      <c r="C152" s="42" t="s">
        <v>991</v>
      </c>
      <c r="D152" s="70">
        <v>5.8198946515397081</v>
      </c>
      <c r="E152" s="47">
        <v>2.3298217179902768E-3</v>
      </c>
    </row>
    <row r="153" spans="2:5" x14ac:dyDescent="0.25">
      <c r="B153" s="61"/>
      <c r="C153" s="42" t="s">
        <v>395</v>
      </c>
      <c r="D153" s="70">
        <v>760.82553230417477</v>
      </c>
      <c r="E153" s="47">
        <v>0.30457387201928549</v>
      </c>
    </row>
    <row r="154" spans="2:5" x14ac:dyDescent="0.25">
      <c r="B154" s="61"/>
      <c r="C154" s="42" t="s">
        <v>396</v>
      </c>
      <c r="D154" s="70">
        <v>190.25432560814551</v>
      </c>
      <c r="E154" s="47">
        <v>7.6162660371555488E-2</v>
      </c>
    </row>
    <row r="155" spans="2:5" x14ac:dyDescent="0.25">
      <c r="B155" s="61"/>
      <c r="C155" s="42" t="s">
        <v>394</v>
      </c>
      <c r="D155" s="70">
        <v>1017.8624582249615</v>
      </c>
      <c r="E155" s="47">
        <v>0.40747096005803124</v>
      </c>
    </row>
    <row r="156" spans="2:5" x14ac:dyDescent="0.25">
      <c r="B156" s="61"/>
      <c r="C156" s="42" t="s">
        <v>988</v>
      </c>
      <c r="D156" s="70">
        <v>71.808151528265256</v>
      </c>
      <c r="E156" s="47">
        <v>2.8746257617400038E-2</v>
      </c>
    </row>
    <row r="157" spans="2:5" x14ac:dyDescent="0.25">
      <c r="B157" s="61"/>
      <c r="C157" s="42" t="s">
        <v>398</v>
      </c>
      <c r="D157" s="70">
        <v>5.8198946515397081</v>
      </c>
      <c r="E157" s="47">
        <v>2.3298217179902768E-3</v>
      </c>
    </row>
    <row r="158" spans="2:5" x14ac:dyDescent="0.25">
      <c r="B158" s="61"/>
      <c r="C158" s="42" t="s">
        <v>1077</v>
      </c>
      <c r="D158" s="70">
        <v>65.988256876725544</v>
      </c>
      <c r="E158" s="47">
        <v>2.641643589940976E-2</v>
      </c>
    </row>
    <row r="159" spans="2:5" x14ac:dyDescent="0.25">
      <c r="B159" s="57"/>
      <c r="C159" s="42" t="s">
        <v>990</v>
      </c>
      <c r="D159" s="70">
        <v>39.84822199744351</v>
      </c>
      <c r="E159" s="47">
        <v>1.5952050439328874E-2</v>
      </c>
    </row>
    <row r="160" spans="2:5" x14ac:dyDescent="0.25">
      <c r="B160" s="58" t="s">
        <v>34</v>
      </c>
      <c r="C160" s="58"/>
      <c r="D160" s="72">
        <v>2497.9999999999986</v>
      </c>
      <c r="E160" s="62">
        <v>2.7183559345293276E-2</v>
      </c>
    </row>
    <row r="161" spans="2:5" x14ac:dyDescent="0.25">
      <c r="B161" s="61" t="s">
        <v>717</v>
      </c>
      <c r="C161" s="42" t="s">
        <v>984</v>
      </c>
      <c r="D161" s="70">
        <v>180.81968179101722</v>
      </c>
      <c r="E161" s="47">
        <v>1.803687598912887E-2</v>
      </c>
    </row>
    <row r="162" spans="2:5" x14ac:dyDescent="0.25">
      <c r="B162" s="61"/>
      <c r="C162" s="42" t="s">
        <v>985</v>
      </c>
      <c r="D162" s="70">
        <v>337.3017045722379</v>
      </c>
      <c r="E162" s="47">
        <v>3.3646055318926421E-2</v>
      </c>
    </row>
    <row r="163" spans="2:5" x14ac:dyDescent="0.25">
      <c r="B163" s="61"/>
      <c r="C163" s="42" t="s">
        <v>986</v>
      </c>
      <c r="D163" s="70">
        <v>92.793614221132117</v>
      </c>
      <c r="E163" s="47">
        <v>9.2562208699383513E-3</v>
      </c>
    </row>
    <row r="164" spans="2:5" x14ac:dyDescent="0.25">
      <c r="B164" s="61"/>
      <c r="C164" s="42" t="s">
        <v>991</v>
      </c>
      <c r="D164" s="70">
        <v>11.889816167430828</v>
      </c>
      <c r="E164" s="47">
        <v>1.1860165753048188E-3</v>
      </c>
    </row>
    <row r="165" spans="2:5" x14ac:dyDescent="0.25">
      <c r="B165" s="61"/>
      <c r="C165" s="42" t="s">
        <v>395</v>
      </c>
      <c r="D165" s="70">
        <v>3251.6265825718442</v>
      </c>
      <c r="E165" s="47">
        <v>0.32435177881015848</v>
      </c>
    </row>
    <row r="166" spans="2:5" x14ac:dyDescent="0.25">
      <c r="B166" s="61"/>
      <c r="C166" s="42" t="s">
        <v>399</v>
      </c>
      <c r="D166" s="70">
        <v>75.196639216140298</v>
      </c>
      <c r="E166" s="47">
        <v>7.5009116425077483E-3</v>
      </c>
    </row>
    <row r="167" spans="2:5" x14ac:dyDescent="0.25">
      <c r="B167" s="61"/>
      <c r="C167" s="42" t="s">
        <v>396</v>
      </c>
      <c r="D167" s="70">
        <v>1357.3127505599909</v>
      </c>
      <c r="E167" s="47">
        <v>0.13539279307331559</v>
      </c>
    </row>
    <row r="168" spans="2:5" x14ac:dyDescent="0.25">
      <c r="B168" s="61"/>
      <c r="C168" s="42" t="s">
        <v>987</v>
      </c>
      <c r="D168" s="70">
        <v>10.015684014469576</v>
      </c>
      <c r="E168" s="47">
        <v>9.9907072463536746E-4</v>
      </c>
    </row>
    <row r="169" spans="2:5" x14ac:dyDescent="0.25">
      <c r="B169" s="61"/>
      <c r="C169" s="42" t="s">
        <v>394</v>
      </c>
      <c r="D169" s="70">
        <v>3738.1769521350038</v>
      </c>
      <c r="E169" s="47">
        <v>0.37288548150972545</v>
      </c>
    </row>
    <row r="170" spans="2:5" x14ac:dyDescent="0.25">
      <c r="B170" s="61"/>
      <c r="C170" s="42" t="s">
        <v>988</v>
      </c>
      <c r="D170" s="70">
        <v>338.17812361751169</v>
      </c>
      <c r="E170" s="47">
        <v>3.3733478665088391E-2</v>
      </c>
    </row>
    <row r="171" spans="2:5" x14ac:dyDescent="0.25">
      <c r="B171" s="61"/>
      <c r="C171" s="42" t="s">
        <v>398</v>
      </c>
      <c r="D171" s="70">
        <v>52.81564054193106</v>
      </c>
      <c r="E171" s="47">
        <v>5.2683930715143115E-3</v>
      </c>
    </row>
    <row r="172" spans="2:5" x14ac:dyDescent="0.25">
      <c r="B172" s="61"/>
      <c r="C172" s="42" t="s">
        <v>397</v>
      </c>
      <c r="D172" s="70">
        <v>90.694090585494251</v>
      </c>
      <c r="E172" s="47">
        <v>9.0467920783535265E-3</v>
      </c>
    </row>
    <row r="173" spans="2:5" x14ac:dyDescent="0.25">
      <c r="B173" s="61"/>
      <c r="C173" s="42" t="s">
        <v>1077</v>
      </c>
      <c r="D173" s="70">
        <v>10.015684014469576</v>
      </c>
      <c r="E173" s="47">
        <v>9.9907072463536746E-4</v>
      </c>
    </row>
    <row r="174" spans="2:5" x14ac:dyDescent="0.25">
      <c r="B174" s="57"/>
      <c r="C174" s="42" t="s">
        <v>990</v>
      </c>
      <c r="D174" s="70">
        <v>478.16303599134267</v>
      </c>
      <c r="E174" s="47">
        <v>4.7697060946767268E-2</v>
      </c>
    </row>
    <row r="175" spans="2:5" x14ac:dyDescent="0.25">
      <c r="B175" s="58" t="s">
        <v>718</v>
      </c>
      <c r="C175" s="58"/>
      <c r="D175" s="72">
        <v>10025.000000000016</v>
      </c>
      <c r="E175" s="62">
        <v>0.10909334765274847</v>
      </c>
    </row>
    <row r="176" spans="2:5" x14ac:dyDescent="0.25">
      <c r="B176" s="61" t="s">
        <v>9</v>
      </c>
      <c r="C176" s="42" t="s">
        <v>984</v>
      </c>
      <c r="D176" s="70">
        <v>60.384890735966927</v>
      </c>
      <c r="E176" s="47">
        <v>1.1102204584660215E-2</v>
      </c>
    </row>
    <row r="177" spans="2:5" x14ac:dyDescent="0.25">
      <c r="B177" s="61"/>
      <c r="C177" s="42" t="s">
        <v>985</v>
      </c>
      <c r="D177" s="70">
        <v>89.207377563080769</v>
      </c>
      <c r="E177" s="47">
        <v>1.6401429961956378E-2</v>
      </c>
    </row>
    <row r="178" spans="2:5" x14ac:dyDescent="0.25">
      <c r="B178" s="61"/>
      <c r="C178" s="42" t="s">
        <v>986</v>
      </c>
      <c r="D178" s="70">
        <v>72.374930518823476</v>
      </c>
      <c r="E178" s="47">
        <v>1.3306661246336358E-2</v>
      </c>
    </row>
    <row r="179" spans="2:5" x14ac:dyDescent="0.25">
      <c r="B179" s="61"/>
      <c r="C179" s="42" t="s">
        <v>991</v>
      </c>
      <c r="D179" s="70">
        <v>14.028694067338158</v>
      </c>
      <c r="E179" s="47">
        <v>2.579278188515932E-3</v>
      </c>
    </row>
    <row r="180" spans="2:5" x14ac:dyDescent="0.25">
      <c r="B180" s="61"/>
      <c r="C180" s="42" t="s">
        <v>395</v>
      </c>
      <c r="D180" s="70">
        <v>1502.8068450282894</v>
      </c>
      <c r="E180" s="47">
        <v>0.27630204909510736</v>
      </c>
    </row>
    <row r="181" spans="2:5" x14ac:dyDescent="0.25">
      <c r="B181" s="61"/>
      <c r="C181" s="42" t="s">
        <v>399</v>
      </c>
      <c r="D181" s="70">
        <v>33.579254887360335</v>
      </c>
      <c r="E181" s="47">
        <v>6.1737920366538562E-3</v>
      </c>
    </row>
    <row r="182" spans="2:5" x14ac:dyDescent="0.25">
      <c r="B182" s="61"/>
      <c r="C182" s="42" t="s">
        <v>396</v>
      </c>
      <c r="D182" s="70">
        <v>184.79209135137836</v>
      </c>
      <c r="E182" s="47">
        <v>3.3975379913840469E-2</v>
      </c>
    </row>
    <row r="183" spans="2:5" x14ac:dyDescent="0.25">
      <c r="B183" s="61"/>
      <c r="C183" s="42" t="s">
        <v>394</v>
      </c>
      <c r="D183" s="70">
        <v>3097.8857897631142</v>
      </c>
      <c r="E183" s="47">
        <v>0.56956899977258935</v>
      </c>
    </row>
    <row r="184" spans="2:5" x14ac:dyDescent="0.25">
      <c r="B184" s="61"/>
      <c r="C184" s="42" t="s">
        <v>988</v>
      </c>
      <c r="D184" s="70">
        <v>229.66202536662547</v>
      </c>
      <c r="E184" s="47">
        <v>4.222504603173844E-2</v>
      </c>
    </row>
    <row r="185" spans="2:5" x14ac:dyDescent="0.25">
      <c r="B185" s="61"/>
      <c r="C185" s="42" t="s">
        <v>989</v>
      </c>
      <c r="D185" s="70">
        <v>64.608103129118831</v>
      </c>
      <c r="E185" s="47">
        <v>1.1878673125412541E-2</v>
      </c>
    </row>
    <row r="186" spans="2:5" x14ac:dyDescent="0.25">
      <c r="B186" s="61"/>
      <c r="C186" s="42" t="s">
        <v>1077</v>
      </c>
      <c r="D186" s="70">
        <v>13.555540928593899</v>
      </c>
      <c r="E186" s="47">
        <v>2.4922855172998522E-3</v>
      </c>
    </row>
    <row r="187" spans="2:5" x14ac:dyDescent="0.25">
      <c r="B187" s="57"/>
      <c r="C187" s="42" t="s">
        <v>990</v>
      </c>
      <c r="D187" s="70">
        <v>76.114456660312214</v>
      </c>
      <c r="E187" s="47">
        <v>1.3994200525889353E-2</v>
      </c>
    </row>
    <row r="188" spans="2:5" x14ac:dyDescent="0.25">
      <c r="B188" s="58" t="s">
        <v>35</v>
      </c>
      <c r="C188" s="58"/>
      <c r="D188" s="72">
        <v>5439.0000000000018</v>
      </c>
      <c r="E188" s="62">
        <v>5.9187902033246698E-2</v>
      </c>
    </row>
    <row r="189" spans="2:5" x14ac:dyDescent="0.25">
      <c r="B189" s="61" t="s">
        <v>12</v>
      </c>
      <c r="C189" s="42" t="s">
        <v>984</v>
      </c>
      <c r="D189" s="70">
        <v>14.88247863247863</v>
      </c>
      <c r="E189" s="47">
        <v>9.0470994726313814E-3</v>
      </c>
    </row>
    <row r="190" spans="2:5" x14ac:dyDescent="0.25">
      <c r="B190" s="61"/>
      <c r="C190" s="42" t="s">
        <v>985</v>
      </c>
      <c r="D190" s="70">
        <v>115.45115222330415</v>
      </c>
      <c r="E190" s="47">
        <v>7.0183071260367227E-2</v>
      </c>
    </row>
    <row r="191" spans="2:5" x14ac:dyDescent="0.25">
      <c r="B191" s="61"/>
      <c r="C191" s="42" t="s">
        <v>986</v>
      </c>
      <c r="D191" s="70">
        <v>40.833333333333329</v>
      </c>
      <c r="E191" s="47">
        <v>2.4822695035460977E-2</v>
      </c>
    </row>
    <row r="192" spans="2:5" x14ac:dyDescent="0.25">
      <c r="B192" s="61"/>
      <c r="C192" s="42" t="s">
        <v>991</v>
      </c>
      <c r="D192" s="70">
        <v>10.493752028562156</v>
      </c>
      <c r="E192" s="47">
        <v>6.3791805644754715E-3</v>
      </c>
    </row>
    <row r="193" spans="2:5" x14ac:dyDescent="0.25">
      <c r="B193" s="61"/>
      <c r="C193" s="42" t="s">
        <v>395</v>
      </c>
      <c r="D193" s="70">
        <v>324.76198204046301</v>
      </c>
      <c r="E193" s="47">
        <v>0.19742369728903517</v>
      </c>
    </row>
    <row r="194" spans="2:5" x14ac:dyDescent="0.25">
      <c r="B194" s="61"/>
      <c r="C194" s="42" t="s">
        <v>399</v>
      </c>
      <c r="D194" s="70">
        <v>6.5064102564102555</v>
      </c>
      <c r="E194" s="47">
        <v>3.9552645935624631E-3</v>
      </c>
    </row>
    <row r="195" spans="2:5" x14ac:dyDescent="0.25">
      <c r="B195" s="61"/>
      <c r="C195" s="42" t="s">
        <v>396</v>
      </c>
      <c r="D195" s="70">
        <v>65.012982797792915</v>
      </c>
      <c r="E195" s="47">
        <v>3.9521570089843694E-2</v>
      </c>
    </row>
    <row r="196" spans="2:5" x14ac:dyDescent="0.25">
      <c r="B196" s="61"/>
      <c r="C196" s="42" t="s">
        <v>394</v>
      </c>
      <c r="D196" s="70">
        <v>890.74299469869175</v>
      </c>
      <c r="E196" s="47">
        <v>0.54148510316029863</v>
      </c>
    </row>
    <row r="197" spans="2:5" x14ac:dyDescent="0.25">
      <c r="B197" s="61"/>
      <c r="C197" s="42" t="s">
        <v>988</v>
      </c>
      <c r="D197" s="70">
        <v>103.7759655955858</v>
      </c>
      <c r="E197" s="47">
        <v>6.308569337117674E-2</v>
      </c>
    </row>
    <row r="198" spans="2:5" x14ac:dyDescent="0.25">
      <c r="B198" s="61"/>
      <c r="C198" s="42" t="s">
        <v>398</v>
      </c>
      <c r="D198" s="70">
        <v>2.192469977280104</v>
      </c>
      <c r="E198" s="47">
        <v>1.3328084968268102E-3</v>
      </c>
    </row>
    <row r="199" spans="2:5" x14ac:dyDescent="0.25">
      <c r="B199" s="61"/>
      <c r="C199" s="42" t="s">
        <v>989</v>
      </c>
      <c r="D199" s="70">
        <v>64.489478524288643</v>
      </c>
      <c r="E199" s="47">
        <v>3.9203330409901892E-2</v>
      </c>
    </row>
    <row r="200" spans="2:5" x14ac:dyDescent="0.25">
      <c r="B200" s="57"/>
      <c r="C200" s="42" t="s">
        <v>1077</v>
      </c>
      <c r="D200" s="70">
        <v>5.8569998918100188</v>
      </c>
      <c r="E200" s="47">
        <v>3.5604862564194623E-3</v>
      </c>
    </row>
    <row r="201" spans="2:5" x14ac:dyDescent="0.25">
      <c r="B201" s="58" t="s">
        <v>36</v>
      </c>
      <c r="C201" s="58"/>
      <c r="D201" s="72">
        <v>1645.0000000000009</v>
      </c>
      <c r="E201" s="62">
        <v>1.7901102931548233E-2</v>
      </c>
    </row>
    <row r="202" spans="2:5" x14ac:dyDescent="0.25">
      <c r="B202" s="61" t="s">
        <v>719</v>
      </c>
      <c r="C202" s="42" t="s">
        <v>985</v>
      </c>
      <c r="D202" s="70">
        <v>97.838907666449245</v>
      </c>
      <c r="E202" s="47">
        <v>3.2396989293526232E-2</v>
      </c>
    </row>
    <row r="203" spans="2:5" x14ac:dyDescent="0.25">
      <c r="B203" s="61"/>
      <c r="C203" s="42" t="s">
        <v>395</v>
      </c>
      <c r="D203" s="70">
        <v>985.08796731382438</v>
      </c>
      <c r="E203" s="47">
        <v>0.32618806864696165</v>
      </c>
    </row>
    <row r="204" spans="2:5" x14ac:dyDescent="0.25">
      <c r="B204" s="61"/>
      <c r="C204" s="42" t="s">
        <v>399</v>
      </c>
      <c r="D204" s="70">
        <v>2.7082820467733431</v>
      </c>
      <c r="E204" s="47">
        <v>8.9678213469315978E-4</v>
      </c>
    </row>
    <row r="205" spans="2:5" x14ac:dyDescent="0.25">
      <c r="B205" s="61"/>
      <c r="C205" s="42" t="s">
        <v>396</v>
      </c>
      <c r="D205" s="70">
        <v>82.522545016171179</v>
      </c>
      <c r="E205" s="47">
        <v>2.7325346031844756E-2</v>
      </c>
    </row>
    <row r="206" spans="2:5" x14ac:dyDescent="0.25">
      <c r="B206" s="61"/>
      <c r="C206" s="42" t="s">
        <v>394</v>
      </c>
      <c r="D206" s="70">
        <v>1703.7100836991169</v>
      </c>
      <c r="E206" s="47">
        <v>0.56414241182089953</v>
      </c>
    </row>
    <row r="207" spans="2:5" x14ac:dyDescent="0.25">
      <c r="B207" s="61"/>
      <c r="C207" s="42" t="s">
        <v>988</v>
      </c>
      <c r="D207" s="70">
        <v>12.748636018027877</v>
      </c>
      <c r="E207" s="47">
        <v>4.2214026549761176E-3</v>
      </c>
    </row>
    <row r="208" spans="2:5" x14ac:dyDescent="0.25">
      <c r="B208" s="61"/>
      <c r="C208" s="42" t="s">
        <v>989</v>
      </c>
      <c r="D208" s="70">
        <v>9.5808038501957089</v>
      </c>
      <c r="E208" s="47">
        <v>3.1724516060250688E-3</v>
      </c>
    </row>
    <row r="209" spans="2:5" x14ac:dyDescent="0.25">
      <c r="B209" s="61"/>
      <c r="C209" s="42" t="s">
        <v>1077</v>
      </c>
      <c r="D209" s="70">
        <v>113.51368849247281</v>
      </c>
      <c r="E209" s="47">
        <v>3.7587314070355232E-2</v>
      </c>
    </row>
    <row r="210" spans="2:5" x14ac:dyDescent="0.25">
      <c r="B210" s="57"/>
      <c r="C210" s="42" t="s">
        <v>990</v>
      </c>
      <c r="D210" s="70">
        <v>12.289085896969052</v>
      </c>
      <c r="E210" s="47">
        <v>4.0692337407182283E-3</v>
      </c>
    </row>
    <row r="211" spans="2:5" x14ac:dyDescent="0.25">
      <c r="B211" s="58" t="s">
        <v>720</v>
      </c>
      <c r="C211" s="58"/>
      <c r="D211" s="72">
        <v>3020.0000000000005</v>
      </c>
      <c r="E211" s="62">
        <v>3.2864030913845377E-2</v>
      </c>
    </row>
    <row r="212" spans="2:5" x14ac:dyDescent="0.25">
      <c r="B212" s="61" t="s">
        <v>16</v>
      </c>
      <c r="C212" s="42" t="s">
        <v>984</v>
      </c>
      <c r="D212" s="70">
        <v>5.0890378655167767</v>
      </c>
      <c r="E212" s="47">
        <v>3.8292233751066806E-3</v>
      </c>
    </row>
    <row r="213" spans="2:5" x14ac:dyDescent="0.25">
      <c r="B213" s="61"/>
      <c r="C213" s="42" t="s">
        <v>985</v>
      </c>
      <c r="D213" s="70">
        <v>152.56131330199688</v>
      </c>
      <c r="E213" s="47">
        <v>0.11479406568999016</v>
      </c>
    </row>
    <row r="214" spans="2:5" x14ac:dyDescent="0.25">
      <c r="B214" s="61"/>
      <c r="C214" s="42" t="s">
        <v>395</v>
      </c>
      <c r="D214" s="70">
        <v>366.86201509925667</v>
      </c>
      <c r="E214" s="47">
        <v>0.27604365319733393</v>
      </c>
    </row>
    <row r="215" spans="2:5" x14ac:dyDescent="0.25">
      <c r="B215" s="61"/>
      <c r="C215" s="42" t="s">
        <v>396</v>
      </c>
      <c r="D215" s="70">
        <v>6.9391882163353529</v>
      </c>
      <c r="E215" s="47">
        <v>5.221360584150004E-3</v>
      </c>
    </row>
    <row r="216" spans="2:5" x14ac:dyDescent="0.25">
      <c r="B216" s="61"/>
      <c r="C216" s="42" t="s">
        <v>394</v>
      </c>
      <c r="D216" s="70">
        <v>716.5236903490777</v>
      </c>
      <c r="E216" s="47">
        <v>0.5391449889759804</v>
      </c>
    </row>
    <row r="217" spans="2:5" x14ac:dyDescent="0.25">
      <c r="B217" s="61"/>
      <c r="C217" s="42" t="s">
        <v>1077</v>
      </c>
      <c r="D217" s="70">
        <v>65.757641571265808</v>
      </c>
      <c r="E217" s="47">
        <v>4.9479038052118757E-2</v>
      </c>
    </row>
    <row r="218" spans="2:5" x14ac:dyDescent="0.25">
      <c r="B218" s="57"/>
      <c r="C218" s="42" t="s">
        <v>990</v>
      </c>
      <c r="D218" s="70">
        <v>15.267113596550331</v>
      </c>
      <c r="E218" s="47">
        <v>1.1487670125320043E-2</v>
      </c>
    </row>
    <row r="219" spans="2:5" x14ac:dyDescent="0.25">
      <c r="B219" s="58" t="s">
        <v>37</v>
      </c>
      <c r="C219" s="58"/>
      <c r="D219" s="72">
        <v>1328.9999999999995</v>
      </c>
      <c r="E219" s="62">
        <v>1.4462350027980292E-2</v>
      </c>
    </row>
    <row r="220" spans="2:5" x14ac:dyDescent="0.25">
      <c r="B220" s="61" t="s">
        <v>10</v>
      </c>
      <c r="C220" s="42" t="s">
        <v>985</v>
      </c>
      <c r="D220" s="70">
        <v>33.665353311703051</v>
      </c>
      <c r="E220" s="47">
        <v>5.5316533497234031E-3</v>
      </c>
    </row>
    <row r="221" spans="2:5" x14ac:dyDescent="0.25">
      <c r="B221" s="61"/>
      <c r="C221" s="42" t="s">
        <v>986</v>
      </c>
      <c r="D221" s="70">
        <v>25.052240206571277</v>
      </c>
      <c r="E221" s="47">
        <v>4.1164073691328466E-3</v>
      </c>
    </row>
    <row r="222" spans="2:5" x14ac:dyDescent="0.25">
      <c r="B222" s="61"/>
      <c r="C222" s="42" t="s">
        <v>395</v>
      </c>
      <c r="D222" s="70">
        <v>2847.2582875140051</v>
      </c>
      <c r="E222" s="47">
        <v>0.46784139461799129</v>
      </c>
    </row>
    <row r="223" spans="2:5" x14ac:dyDescent="0.25">
      <c r="B223" s="61"/>
      <c r="C223" s="42" t="s">
        <v>399</v>
      </c>
      <c r="D223" s="70">
        <v>12.526120103285638</v>
      </c>
      <c r="E223" s="47">
        <v>2.0582036845664233E-3</v>
      </c>
    </row>
    <row r="224" spans="2:5" x14ac:dyDescent="0.25">
      <c r="B224" s="61"/>
      <c r="C224" s="42" t="s">
        <v>396</v>
      </c>
      <c r="D224" s="70">
        <v>182.42321454557532</v>
      </c>
      <c r="E224" s="47">
        <v>2.9974495632503869E-2</v>
      </c>
    </row>
    <row r="225" spans="2:5" x14ac:dyDescent="0.25">
      <c r="B225" s="61"/>
      <c r="C225" s="42" t="s">
        <v>394</v>
      </c>
      <c r="D225" s="70">
        <v>2634.7600261726329</v>
      </c>
      <c r="E225" s="47">
        <v>0.43292517947312381</v>
      </c>
    </row>
    <row r="226" spans="2:5" x14ac:dyDescent="0.25">
      <c r="B226" s="61"/>
      <c r="C226" s="42" t="s">
        <v>988</v>
      </c>
      <c r="D226" s="70">
        <v>78.43702748135027</v>
      </c>
      <c r="E226" s="47">
        <v>1.2888218988592239E-2</v>
      </c>
    </row>
    <row r="227" spans="2:5" x14ac:dyDescent="0.25">
      <c r="B227" s="61"/>
      <c r="C227" s="42" t="s">
        <v>989</v>
      </c>
      <c r="D227" s="70">
        <v>12.526120103285638</v>
      </c>
      <c r="E227" s="47">
        <v>2.0582036845664233E-3</v>
      </c>
    </row>
    <row r="228" spans="2:5" x14ac:dyDescent="0.25">
      <c r="B228" s="61"/>
      <c r="C228" s="42" t="s">
        <v>1077</v>
      </c>
      <c r="D228" s="70">
        <v>144.70907347550443</v>
      </c>
      <c r="E228" s="47">
        <v>2.3777574042208968E-2</v>
      </c>
    </row>
    <row r="229" spans="2:5" x14ac:dyDescent="0.25">
      <c r="B229" s="57"/>
      <c r="C229" s="42" t="s">
        <v>990</v>
      </c>
      <c r="D229" s="70">
        <v>114.59029687953088</v>
      </c>
      <c r="E229" s="47">
        <v>1.8828669157590672E-2</v>
      </c>
    </row>
    <row r="230" spans="2:5" x14ac:dyDescent="0.25">
      <c r="B230" s="58" t="s">
        <v>38</v>
      </c>
      <c r="C230" s="58"/>
      <c r="D230" s="72">
        <v>6085.9477597934447</v>
      </c>
      <c r="E230" s="62">
        <v>6.6228071297317795E-2</v>
      </c>
    </row>
    <row r="231" spans="2:5" x14ac:dyDescent="0.25">
      <c r="B231" s="61" t="s">
        <v>13</v>
      </c>
      <c r="C231" s="42" t="s">
        <v>984</v>
      </c>
      <c r="D231" s="70">
        <v>4.1247184684684681</v>
      </c>
      <c r="E231" s="47">
        <v>1.844378524988639E-3</v>
      </c>
    </row>
    <row r="232" spans="2:5" x14ac:dyDescent="0.25">
      <c r="B232" s="61"/>
      <c r="C232" s="42" t="s">
        <v>985</v>
      </c>
      <c r="D232" s="70">
        <v>47.477349508599495</v>
      </c>
      <c r="E232" s="47">
        <v>2.1229619554993449E-2</v>
      </c>
    </row>
    <row r="233" spans="2:5" x14ac:dyDescent="0.25">
      <c r="B233" s="61"/>
      <c r="C233" s="42" t="s">
        <v>986</v>
      </c>
      <c r="D233" s="70">
        <v>21.451112781857002</v>
      </c>
      <c r="E233" s="47">
        <v>9.5919205284952912E-3</v>
      </c>
    </row>
    <row r="234" spans="2:5" x14ac:dyDescent="0.25">
      <c r="B234" s="61"/>
      <c r="C234" s="42" t="s">
        <v>395</v>
      </c>
      <c r="D234" s="70">
        <v>824.46747519327073</v>
      </c>
      <c r="E234" s="47">
        <v>0.36866276266430636</v>
      </c>
    </row>
    <row r="235" spans="2:5" x14ac:dyDescent="0.25">
      <c r="B235" s="61"/>
      <c r="C235" s="42" t="s">
        <v>399</v>
      </c>
      <c r="D235" s="70">
        <v>20.158411120658229</v>
      </c>
      <c r="E235" s="47">
        <v>9.0138856392395807E-3</v>
      </c>
    </row>
    <row r="236" spans="2:5" x14ac:dyDescent="0.25">
      <c r="B236" s="61"/>
      <c r="C236" s="42" t="s">
        <v>396</v>
      </c>
      <c r="D236" s="70">
        <v>297.23365134709047</v>
      </c>
      <c r="E236" s="47">
        <v>0.13290879550673629</v>
      </c>
    </row>
    <row r="237" spans="2:5" x14ac:dyDescent="0.25">
      <c r="B237" s="61"/>
      <c r="C237" s="42" t="s">
        <v>987</v>
      </c>
      <c r="D237" s="70">
        <v>4.1247184684684681</v>
      </c>
      <c r="E237" s="47">
        <v>1.844378524988639E-3</v>
      </c>
    </row>
    <row r="238" spans="2:5" x14ac:dyDescent="0.25">
      <c r="B238" s="61"/>
      <c r="C238" s="42" t="s">
        <v>394</v>
      </c>
      <c r="D238" s="70">
        <v>747.99010556470864</v>
      </c>
      <c r="E238" s="47">
        <v>0.33446570915172752</v>
      </c>
    </row>
    <row r="239" spans="2:5" x14ac:dyDescent="0.25">
      <c r="B239" s="61"/>
      <c r="C239" s="42" t="s">
        <v>988</v>
      </c>
      <c r="D239" s="70">
        <v>103.80778645500466</v>
      </c>
      <c r="E239" s="47">
        <v>4.6417920041778665E-2</v>
      </c>
    </row>
    <row r="240" spans="2:5" x14ac:dyDescent="0.25">
      <c r="B240" s="61"/>
      <c r="C240" s="42" t="s">
        <v>989</v>
      </c>
      <c r="D240" s="70">
        <v>55.953321983307532</v>
      </c>
      <c r="E240" s="47">
        <v>2.501967255624735E-2</v>
      </c>
    </row>
    <row r="241" spans="2:5" x14ac:dyDescent="0.25">
      <c r="B241" s="61"/>
      <c r="C241" s="42" t="s">
        <v>397</v>
      </c>
      <c r="D241" s="70">
        <v>12.787915625162736</v>
      </c>
      <c r="E241" s="47">
        <v>5.7181495267419656E-3</v>
      </c>
    </row>
    <row r="242" spans="2:5" x14ac:dyDescent="0.25">
      <c r="B242" s="61"/>
      <c r="C242" s="42" t="s">
        <v>1077</v>
      </c>
      <c r="D242" s="70">
        <v>8.6631971566942667</v>
      </c>
      <c r="E242" s="47">
        <v>3.873771001753326E-3</v>
      </c>
    </row>
    <row r="243" spans="2:5" x14ac:dyDescent="0.25">
      <c r="B243" s="57"/>
      <c r="C243" s="42" t="s">
        <v>990</v>
      </c>
      <c r="D243" s="70">
        <v>88.133308656791314</v>
      </c>
      <c r="E243" s="47">
        <v>3.9409036778002796E-2</v>
      </c>
    </row>
    <row r="244" spans="2:5" x14ac:dyDescent="0.25">
      <c r="B244" s="58" t="s">
        <v>39</v>
      </c>
      <c r="C244" s="58"/>
      <c r="D244" s="72">
        <v>2236.3730723300823</v>
      </c>
      <c r="E244" s="62">
        <v>2.433650125296264E-2</v>
      </c>
    </row>
    <row r="245" spans="2:5" x14ac:dyDescent="0.25">
      <c r="B245" s="61" t="s">
        <v>1</v>
      </c>
      <c r="C245" s="42" t="s">
        <v>984</v>
      </c>
      <c r="D245" s="70">
        <v>23.657279742380901</v>
      </c>
      <c r="E245" s="47">
        <v>6.9991951900535299E-3</v>
      </c>
    </row>
    <row r="246" spans="2:5" x14ac:dyDescent="0.25">
      <c r="B246" s="61"/>
      <c r="C246" s="42" t="s">
        <v>985</v>
      </c>
      <c r="D246" s="70">
        <v>216.90353551837759</v>
      </c>
      <c r="E246" s="47">
        <v>6.4172643644490504E-2</v>
      </c>
    </row>
    <row r="247" spans="2:5" x14ac:dyDescent="0.25">
      <c r="B247" s="61"/>
      <c r="C247" s="42" t="s">
        <v>986</v>
      </c>
      <c r="D247" s="70">
        <v>66.881534606411478</v>
      </c>
      <c r="E247" s="47">
        <v>1.9787436274086263E-2</v>
      </c>
    </row>
    <row r="248" spans="2:5" x14ac:dyDescent="0.25">
      <c r="B248" s="61"/>
      <c r="C248" s="42" t="s">
        <v>395</v>
      </c>
      <c r="D248" s="70">
        <v>794.61697336267434</v>
      </c>
      <c r="E248" s="47">
        <v>0.23509377910138327</v>
      </c>
    </row>
    <row r="249" spans="2:5" x14ac:dyDescent="0.25">
      <c r="B249" s="61"/>
      <c r="C249" s="42" t="s">
        <v>399</v>
      </c>
      <c r="D249" s="70">
        <v>30.897571753211349</v>
      </c>
      <c r="E249" s="47">
        <v>9.1412934181098783E-3</v>
      </c>
    </row>
    <row r="250" spans="2:5" x14ac:dyDescent="0.25">
      <c r="B250" s="61"/>
      <c r="C250" s="42" t="s">
        <v>396</v>
      </c>
      <c r="D250" s="70">
        <v>541.94028952571966</v>
      </c>
      <c r="E250" s="47">
        <v>0.16033736376500604</v>
      </c>
    </row>
    <row r="251" spans="2:5" x14ac:dyDescent="0.25">
      <c r="B251" s="61"/>
      <c r="C251" s="42" t="s">
        <v>394</v>
      </c>
      <c r="D251" s="70">
        <v>1483.6571315377107</v>
      </c>
      <c r="E251" s="47">
        <v>0.43895181406441203</v>
      </c>
    </row>
    <row r="252" spans="2:5" x14ac:dyDescent="0.25">
      <c r="B252" s="61"/>
      <c r="C252" s="42" t="s">
        <v>988</v>
      </c>
      <c r="D252" s="70">
        <v>47.418643913842359</v>
      </c>
      <c r="E252" s="47">
        <v>1.4029184589894208E-2</v>
      </c>
    </row>
    <row r="253" spans="2:5" x14ac:dyDescent="0.25">
      <c r="B253" s="61"/>
      <c r="C253" s="42" t="s">
        <v>398</v>
      </c>
      <c r="D253" s="70">
        <v>50.145513660996514</v>
      </c>
      <c r="E253" s="47">
        <v>1.4835950787277095E-2</v>
      </c>
    </row>
    <row r="254" spans="2:5" x14ac:dyDescent="0.25">
      <c r="B254" s="61"/>
      <c r="C254" s="42" t="s">
        <v>1077</v>
      </c>
      <c r="D254" s="70">
        <v>64.623837707116451</v>
      </c>
      <c r="E254" s="47">
        <v>1.911947861157294E-2</v>
      </c>
    </row>
    <row r="255" spans="2:5" x14ac:dyDescent="0.25">
      <c r="B255" s="57"/>
      <c r="C255" s="42" t="s">
        <v>990</v>
      </c>
      <c r="D255" s="70">
        <v>59.257688671554376</v>
      </c>
      <c r="E255" s="47">
        <v>1.7531860553714335E-2</v>
      </c>
    </row>
    <row r="256" spans="2:5" x14ac:dyDescent="0.25">
      <c r="B256" s="58" t="s">
        <v>40</v>
      </c>
      <c r="C256" s="58"/>
      <c r="D256" s="72">
        <v>3379.9999999999955</v>
      </c>
      <c r="E256" s="62">
        <v>3.6781597512846757E-2</v>
      </c>
    </row>
    <row r="257" spans="2:5" x14ac:dyDescent="0.25">
      <c r="B257" s="61" t="s">
        <v>4</v>
      </c>
      <c r="C257" s="42" t="s">
        <v>984</v>
      </c>
      <c r="D257" s="70">
        <v>42.483285383613861</v>
      </c>
      <c r="E257" s="47">
        <v>5.0140983308696986E-3</v>
      </c>
    </row>
    <row r="258" spans="2:5" x14ac:dyDescent="0.25">
      <c r="B258" s="61"/>
      <c r="C258" s="42" t="s">
        <v>985</v>
      </c>
      <c r="D258" s="70">
        <v>135.98894750839472</v>
      </c>
      <c r="E258" s="47">
        <v>1.6050122973341619E-2</v>
      </c>
    </row>
    <row r="259" spans="2:5" x14ac:dyDescent="0.25">
      <c r="B259" s="61"/>
      <c r="C259" s="42" t="s">
        <v>986</v>
      </c>
      <c r="D259" s="70">
        <v>47.035618725312531</v>
      </c>
      <c r="E259" s="47">
        <v>5.5513883922211653E-3</v>
      </c>
    </row>
    <row r="260" spans="2:5" x14ac:dyDescent="0.25">
      <c r="B260" s="61"/>
      <c r="C260" s="42" t="s">
        <v>395</v>
      </c>
      <c r="D260" s="70">
        <v>4229.9500172105663</v>
      </c>
      <c r="E260" s="47">
        <v>0.49924070441921098</v>
      </c>
    </row>
    <row r="261" spans="2:5" x14ac:dyDescent="0.25">
      <c r="B261" s="61"/>
      <c r="C261" s="42" t="s">
        <v>399</v>
      </c>
      <c r="D261" s="70">
        <v>115.03009247950989</v>
      </c>
      <c r="E261" s="47">
        <v>1.3576449878891974E-2</v>
      </c>
    </row>
    <row r="262" spans="2:5" x14ac:dyDescent="0.25">
      <c r="B262" s="61"/>
      <c r="C262" s="42" t="s">
        <v>396</v>
      </c>
      <c r="D262" s="70">
        <v>686.34997053567542</v>
      </c>
      <c r="E262" s="47">
        <v>8.1006593783417277E-2</v>
      </c>
    </row>
    <row r="263" spans="2:5" x14ac:dyDescent="0.25">
      <c r="B263" s="61"/>
      <c r="C263" s="42" t="s">
        <v>987</v>
      </c>
      <c r="D263" s="70">
        <v>30.231429884529216</v>
      </c>
      <c r="E263" s="47">
        <v>3.568070613067255E-3</v>
      </c>
    </row>
    <row r="264" spans="2:5" x14ac:dyDescent="0.25">
      <c r="B264" s="61"/>
      <c r="C264" s="42" t="s">
        <v>394</v>
      </c>
      <c r="D264" s="70">
        <v>2519.3488647550171</v>
      </c>
      <c r="E264" s="47">
        <v>0.29734665818757428</v>
      </c>
    </row>
    <row r="265" spans="2:5" x14ac:dyDescent="0.25">
      <c r="B265" s="61"/>
      <c r="C265" s="42" t="s">
        <v>988</v>
      </c>
      <c r="D265" s="70">
        <v>158.82523062490944</v>
      </c>
      <c r="E265" s="47">
        <v>1.8745379896713866E-2</v>
      </c>
    </row>
    <row r="266" spans="2:5" x14ac:dyDescent="0.25">
      <c r="B266" s="61"/>
      <c r="C266" s="42" t="s">
        <v>398</v>
      </c>
      <c r="D266" s="70">
        <v>29.802321775809453</v>
      </c>
      <c r="E266" s="47">
        <v>3.5174250419381377E-3</v>
      </c>
    </row>
    <row r="267" spans="2:5" x14ac:dyDescent="0.25">
      <c r="B267" s="61"/>
      <c r="C267" s="42" t="s">
        <v>989</v>
      </c>
      <c r="D267" s="70">
        <v>149.60862516001407</v>
      </c>
      <c r="E267" s="47">
        <v>1.7657588176734483E-2</v>
      </c>
    </row>
    <row r="268" spans="2:5" x14ac:dyDescent="0.25">
      <c r="B268" s="61"/>
      <c r="C268" s="42" t="s">
        <v>1077</v>
      </c>
      <c r="D268" s="70">
        <v>77.267048609841751</v>
      </c>
      <c r="E268" s="47">
        <v>9.1194590052884206E-3</v>
      </c>
    </row>
    <row r="269" spans="2:5" x14ac:dyDescent="0.25">
      <c r="B269" s="57"/>
      <c r="C269" s="42" t="s">
        <v>990</v>
      </c>
      <c r="D269" s="70">
        <v>250.84525039730354</v>
      </c>
      <c r="E269" s="47">
        <v>2.9606061300730766E-2</v>
      </c>
    </row>
    <row r="270" spans="2:5" x14ac:dyDescent="0.25">
      <c r="B270" s="58" t="s">
        <v>41</v>
      </c>
      <c r="C270" s="58"/>
      <c r="D270" s="72">
        <v>8472.7667030504981</v>
      </c>
      <c r="E270" s="62">
        <v>9.2201743991672608E-2</v>
      </c>
    </row>
    <row r="271" spans="2:5" x14ac:dyDescent="0.25">
      <c r="B271" s="61" t="s">
        <v>14</v>
      </c>
      <c r="C271" s="42" t="s">
        <v>984</v>
      </c>
      <c r="D271" s="70">
        <v>10.246368414466273</v>
      </c>
      <c r="E271" s="47">
        <v>4.3380052559129087E-3</v>
      </c>
    </row>
    <row r="272" spans="2:5" x14ac:dyDescent="0.25">
      <c r="B272" s="61"/>
      <c r="C272" s="42" t="s">
        <v>985</v>
      </c>
      <c r="D272" s="70">
        <v>76.773508554266414</v>
      </c>
      <c r="E272" s="47">
        <v>3.2503602266835963E-2</v>
      </c>
    </row>
    <row r="273" spans="2:5" x14ac:dyDescent="0.25">
      <c r="B273" s="61"/>
      <c r="C273" s="42" t="s">
        <v>986</v>
      </c>
      <c r="D273" s="70">
        <v>40.923401326492304</v>
      </c>
      <c r="E273" s="47">
        <v>1.7325741459141564E-2</v>
      </c>
    </row>
    <row r="274" spans="2:5" x14ac:dyDescent="0.25">
      <c r="B274" s="61"/>
      <c r="C274" s="42" t="s">
        <v>991</v>
      </c>
      <c r="D274" s="70">
        <v>4.1727808069792802</v>
      </c>
      <c r="E274" s="47">
        <v>1.7666303162486398E-3</v>
      </c>
    </row>
    <row r="275" spans="2:5" x14ac:dyDescent="0.25">
      <c r="B275" s="61"/>
      <c r="C275" s="42" t="s">
        <v>395</v>
      </c>
      <c r="D275" s="70">
        <v>955.45701700126745</v>
      </c>
      <c r="E275" s="47">
        <v>0.40451186155853897</v>
      </c>
    </row>
    <row r="276" spans="2:5" x14ac:dyDescent="0.25">
      <c r="B276" s="61"/>
      <c r="C276" s="42" t="s">
        <v>399</v>
      </c>
      <c r="D276" s="70">
        <v>7.5985823336968377</v>
      </c>
      <c r="E276" s="47">
        <v>3.2170119956379554E-3</v>
      </c>
    </row>
    <row r="277" spans="2:5" x14ac:dyDescent="0.25">
      <c r="B277" s="61"/>
      <c r="C277" s="42" t="s">
        <v>396</v>
      </c>
      <c r="D277" s="70">
        <v>96.296988040116545</v>
      </c>
      <c r="E277" s="47">
        <v>4.0769258272699706E-2</v>
      </c>
    </row>
    <row r="278" spans="2:5" x14ac:dyDescent="0.25">
      <c r="B278" s="61"/>
      <c r="C278" s="42" t="s">
        <v>394</v>
      </c>
      <c r="D278" s="70">
        <v>983.43398795072824</v>
      </c>
      <c r="E278" s="47">
        <v>0.41635647246008889</v>
      </c>
    </row>
    <row r="279" spans="2:5" x14ac:dyDescent="0.25">
      <c r="B279" s="61"/>
      <c r="C279" s="42" t="s">
        <v>988</v>
      </c>
      <c r="D279" s="70">
        <v>89.275382805656349</v>
      </c>
      <c r="E279" s="47">
        <v>3.7796521086222057E-2</v>
      </c>
    </row>
    <row r="280" spans="2:5" x14ac:dyDescent="0.25">
      <c r="B280" s="61"/>
      <c r="C280" s="42" t="s">
        <v>989</v>
      </c>
      <c r="D280" s="70">
        <v>41.701416772440425</v>
      </c>
      <c r="E280" s="47">
        <v>1.7655129878255925E-2</v>
      </c>
    </row>
    <row r="281" spans="2:5" x14ac:dyDescent="0.25">
      <c r="B281" s="61"/>
      <c r="C281" s="42" t="s">
        <v>1077</v>
      </c>
      <c r="D281" s="70">
        <v>24.634481470225428</v>
      </c>
      <c r="E281" s="47">
        <v>1.042950104581942E-2</v>
      </c>
    </row>
    <row r="282" spans="2:5" x14ac:dyDescent="0.25">
      <c r="B282" s="57"/>
      <c r="C282" s="42" t="s">
        <v>990</v>
      </c>
      <c r="D282" s="70">
        <v>31.486084523660544</v>
      </c>
      <c r="E282" s="47">
        <v>1.3330264404598053E-2</v>
      </c>
    </row>
    <row r="283" spans="2:5" x14ac:dyDescent="0.25">
      <c r="B283" s="58" t="s">
        <v>42</v>
      </c>
      <c r="C283" s="58"/>
      <c r="D283" s="72">
        <v>2361.9999999999959</v>
      </c>
      <c r="E283" s="62">
        <v>2.5703589741226038E-2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68"/>
  <sheetViews>
    <sheetView workbookViewId="0">
      <pane xSplit="2" ySplit="22" topLeftCell="V23" activePane="bottomRight" state="frozen"/>
      <selection pane="topRight" activeCell="C1" sqref="C1"/>
      <selection pane="bottomLeft" activeCell="A23" sqref="A23"/>
      <selection pane="bottomRight" activeCell="Y3" sqref="Y3:AF4"/>
    </sheetView>
  </sheetViews>
  <sheetFormatPr defaultRowHeight="15" x14ac:dyDescent="0.25"/>
  <cols>
    <col min="1" max="1" width="25.5703125" bestFit="1" customWidth="1"/>
    <col min="2" max="2" width="77.28515625" bestFit="1" customWidth="1"/>
    <col min="3" max="3" width="10.5703125" style="1" bestFit="1" customWidth="1"/>
    <col min="4" max="4" width="8" style="56" bestFit="1" customWidth="1"/>
    <col min="5" max="5" width="10.5703125" style="1" bestFit="1" customWidth="1"/>
    <col min="6" max="6" width="10.5703125" style="56" customWidth="1"/>
    <col min="7" max="7" width="10.7109375" style="1" customWidth="1"/>
    <col min="8" max="8" width="10.7109375" style="56" customWidth="1"/>
    <col min="9" max="9" width="10.5703125" style="1" bestFit="1" customWidth="1"/>
    <col min="10" max="10" width="6.28515625" style="56" bestFit="1" customWidth="1"/>
    <col min="11" max="11" width="10.5703125" style="1" bestFit="1" customWidth="1"/>
    <col min="12" max="12" width="8" style="56" bestFit="1" customWidth="1"/>
    <col min="13" max="13" width="10.5703125" style="1" bestFit="1" customWidth="1"/>
    <col min="14" max="14" width="7" style="56" bestFit="1" customWidth="1"/>
    <col min="15" max="15" width="10.5703125" style="1" bestFit="1" customWidth="1"/>
    <col min="16" max="16" width="8" style="56" bestFit="1" customWidth="1"/>
    <col min="17" max="17" width="10.5703125" style="1" bestFit="1" customWidth="1"/>
    <col min="18" max="18" width="6.28515625" style="56" bestFit="1" customWidth="1"/>
    <col min="19" max="19" width="9.7109375" style="1" customWidth="1"/>
    <col min="20" max="20" width="9.7109375" style="47" customWidth="1"/>
    <col min="21" max="21" width="21.28515625" style="1" customWidth="1"/>
    <col min="22" max="22" width="21.28515625" style="56" customWidth="1"/>
    <col min="23" max="23" width="11.140625" style="1" customWidth="1"/>
    <col min="24" max="24" width="11.140625" style="56" customWidth="1"/>
    <col min="25" max="25" width="10.5703125" style="1" bestFit="1" customWidth="1"/>
    <col min="26" max="26" width="6.28515625" style="56" bestFit="1" customWidth="1"/>
    <col min="27" max="27" width="10.5703125" style="1" bestFit="1" customWidth="1"/>
    <col min="28" max="28" width="7" style="56" bestFit="1" customWidth="1"/>
    <col min="29" max="29" width="19.7109375" style="1" customWidth="1"/>
    <col min="30" max="30" width="19.7109375" style="56" customWidth="1"/>
    <col min="31" max="31" width="16.140625" style="1" bestFit="1" customWidth="1"/>
    <col min="32" max="32" width="8.28515625" style="56" bestFit="1" customWidth="1"/>
  </cols>
  <sheetData>
    <row r="1" spans="1:32" x14ac:dyDescent="0.25">
      <c r="A1" s="7" t="s">
        <v>504</v>
      </c>
    </row>
    <row r="3" spans="1:32" ht="18.75" x14ac:dyDescent="0.3">
      <c r="A3" s="8" t="s">
        <v>704</v>
      </c>
    </row>
    <row r="5" spans="1:32" x14ac:dyDescent="0.25">
      <c r="A5" t="s">
        <v>502</v>
      </c>
      <c r="B5" s="4" t="s">
        <v>993</v>
      </c>
    </row>
    <row r="6" spans="1:32" x14ac:dyDescent="0.25">
      <c r="A6" t="s">
        <v>503</v>
      </c>
      <c r="B6" t="s">
        <v>992</v>
      </c>
    </row>
    <row r="7" spans="1:32" s="42" customFormat="1" x14ac:dyDescent="0.25">
      <c r="C7" s="1"/>
      <c r="D7" s="56"/>
      <c r="E7" s="1"/>
      <c r="F7" s="56"/>
      <c r="G7" s="1"/>
      <c r="H7" s="56"/>
      <c r="I7" s="1"/>
      <c r="J7" s="56"/>
      <c r="K7" s="1"/>
      <c r="L7" s="56"/>
      <c r="M7" s="1"/>
      <c r="N7" s="56"/>
      <c r="O7" s="1"/>
      <c r="P7" s="56"/>
      <c r="Q7" s="1"/>
      <c r="R7" s="56"/>
      <c r="S7" s="1"/>
      <c r="T7" s="47"/>
      <c r="U7" s="1"/>
      <c r="V7" s="56"/>
      <c r="W7" s="1"/>
      <c r="X7" s="56"/>
      <c r="Y7" s="1"/>
      <c r="Z7" s="56"/>
      <c r="AA7" s="1"/>
      <c r="AB7" s="56"/>
      <c r="AC7" s="1"/>
      <c r="AD7" s="56"/>
      <c r="AE7" s="1"/>
      <c r="AF7" s="56"/>
    </row>
    <row r="8" spans="1:32" s="42" customFormat="1" x14ac:dyDescent="0.25">
      <c r="B8" s="94"/>
      <c r="C8" s="163" t="s">
        <v>984</v>
      </c>
      <c r="D8" s="163"/>
      <c r="E8" s="163" t="s">
        <v>985</v>
      </c>
      <c r="F8" s="163"/>
      <c r="G8" s="163" t="s">
        <v>986</v>
      </c>
      <c r="H8" s="163"/>
      <c r="I8" s="163" t="s">
        <v>991</v>
      </c>
      <c r="J8" s="163"/>
      <c r="K8" s="163" t="s">
        <v>395</v>
      </c>
      <c r="L8" s="163"/>
      <c r="M8" s="163" t="s">
        <v>399</v>
      </c>
      <c r="N8" s="163"/>
      <c r="O8" s="163" t="s">
        <v>396</v>
      </c>
      <c r="P8" s="163"/>
      <c r="Q8" s="163" t="s">
        <v>987</v>
      </c>
      <c r="R8" s="163"/>
      <c r="S8" s="163" t="s">
        <v>394</v>
      </c>
      <c r="T8" s="168"/>
      <c r="U8" s="163" t="s">
        <v>988</v>
      </c>
      <c r="V8" s="163"/>
      <c r="W8" s="163" t="s">
        <v>398</v>
      </c>
      <c r="X8" s="163"/>
      <c r="Y8" s="163" t="s">
        <v>989</v>
      </c>
      <c r="Z8" s="163"/>
      <c r="AA8" s="163" t="s">
        <v>397</v>
      </c>
      <c r="AB8" s="163"/>
      <c r="AC8" s="163" t="s">
        <v>990</v>
      </c>
      <c r="AD8" s="163"/>
      <c r="AE8" s="100" t="s">
        <v>981</v>
      </c>
      <c r="AF8" s="96" t="s">
        <v>511</v>
      </c>
    </row>
    <row r="9" spans="1:32" s="42" customFormat="1" x14ac:dyDescent="0.25">
      <c r="B9" s="97" t="s">
        <v>683</v>
      </c>
      <c r="C9" s="98" t="s">
        <v>44</v>
      </c>
      <c r="D9" s="99" t="s">
        <v>24</v>
      </c>
      <c r="E9" s="98" t="s">
        <v>44</v>
      </c>
      <c r="F9" s="99" t="s">
        <v>24</v>
      </c>
      <c r="G9" s="98" t="s">
        <v>44</v>
      </c>
      <c r="H9" s="99" t="s">
        <v>24</v>
      </c>
      <c r="I9" s="98" t="s">
        <v>44</v>
      </c>
      <c r="J9" s="99" t="s">
        <v>24</v>
      </c>
      <c r="K9" s="98" t="s">
        <v>44</v>
      </c>
      <c r="L9" s="99" t="s">
        <v>24</v>
      </c>
      <c r="M9" s="98" t="s">
        <v>44</v>
      </c>
      <c r="N9" s="99" t="s">
        <v>24</v>
      </c>
      <c r="O9" s="98" t="s">
        <v>44</v>
      </c>
      <c r="P9" s="99" t="s">
        <v>24</v>
      </c>
      <c r="Q9" s="98" t="s">
        <v>44</v>
      </c>
      <c r="R9" s="99" t="s">
        <v>24</v>
      </c>
      <c r="S9" s="98" t="s">
        <v>44</v>
      </c>
      <c r="T9" s="156" t="s">
        <v>24</v>
      </c>
      <c r="U9" s="98" t="s">
        <v>44</v>
      </c>
      <c r="V9" s="99" t="s">
        <v>24</v>
      </c>
      <c r="W9" s="98" t="s">
        <v>44</v>
      </c>
      <c r="X9" s="99" t="s">
        <v>24</v>
      </c>
      <c r="Y9" s="98" t="s">
        <v>44</v>
      </c>
      <c r="Z9" s="99" t="s">
        <v>24</v>
      </c>
      <c r="AA9" s="98" t="s">
        <v>44</v>
      </c>
      <c r="AB9" s="99" t="s">
        <v>24</v>
      </c>
      <c r="AC9" s="98" t="s">
        <v>44</v>
      </c>
      <c r="AD9" s="99" t="s">
        <v>24</v>
      </c>
      <c r="AE9" s="98"/>
      <c r="AF9" s="99"/>
    </row>
    <row r="10" spans="1:32" s="42" customFormat="1" x14ac:dyDescent="0.25">
      <c r="B10" s="110" t="s">
        <v>995</v>
      </c>
      <c r="C10" s="111">
        <v>1368.1351330063719</v>
      </c>
      <c r="D10" s="112">
        <v>1.6600005848885383E-2</v>
      </c>
      <c r="E10" s="111">
        <v>2369.2843266119139</v>
      </c>
      <c r="F10" s="112">
        <v>2.8747258023412707E-2</v>
      </c>
      <c r="G10" s="111">
        <v>724.99492409023446</v>
      </c>
      <c r="H10" s="112">
        <v>8.7965871864311342E-3</v>
      </c>
      <c r="I10" s="111">
        <v>98.309977168305807</v>
      </c>
      <c r="J10" s="112">
        <v>1.1928252967319012E-3</v>
      </c>
      <c r="K10" s="111">
        <v>28987.531475202817</v>
      </c>
      <c r="L10" s="112">
        <v>0.35171466650061883</v>
      </c>
      <c r="M10" s="111">
        <v>507.0398528065935</v>
      </c>
      <c r="N10" s="112">
        <v>6.1520710338839281E-3</v>
      </c>
      <c r="O10" s="111">
        <v>6324.3401338489193</v>
      </c>
      <c r="P10" s="112">
        <v>7.6735170875656233E-2</v>
      </c>
      <c r="Q10" s="111">
        <v>78.211618841271559</v>
      </c>
      <c r="R10" s="112">
        <v>9.489657117151565E-4</v>
      </c>
      <c r="S10" s="111">
        <v>35851.355447419584</v>
      </c>
      <c r="T10" s="112">
        <v>0.43499556130093342</v>
      </c>
      <c r="U10" s="111">
        <v>2456.3233589047104</v>
      </c>
      <c r="V10" s="112">
        <v>2.9803329467149996E-2</v>
      </c>
      <c r="W10" s="111">
        <v>235.63674685017321</v>
      </c>
      <c r="X10" s="112">
        <v>2.8590533797124423E-3</v>
      </c>
      <c r="Y10" s="111">
        <v>612.05756915535335</v>
      </c>
      <c r="Z10" s="112">
        <v>7.4262834004615213E-3</v>
      </c>
      <c r="AA10" s="111">
        <v>270.40279087008366</v>
      </c>
      <c r="AB10" s="112">
        <v>3.2808805224779024E-3</v>
      </c>
      <c r="AC10" s="111">
        <v>2534.1267027175518</v>
      </c>
      <c r="AD10" s="112">
        <v>3.0747341451929564E-2</v>
      </c>
      <c r="AE10" s="111">
        <v>82417.750057493875</v>
      </c>
      <c r="AF10" s="112">
        <v>1</v>
      </c>
    </row>
    <row r="11" spans="1:32" x14ac:dyDescent="0.25">
      <c r="B11" s="38" t="s">
        <v>780</v>
      </c>
      <c r="C11" s="1">
        <v>14.742448524461535</v>
      </c>
      <c r="D11" s="56">
        <v>0.44940714854294828</v>
      </c>
      <c r="F11" s="56">
        <v>0</v>
      </c>
      <c r="H11" s="56">
        <v>0</v>
      </c>
      <c r="J11" s="56">
        <v>0</v>
      </c>
      <c r="K11" s="1">
        <v>18.061766033003721</v>
      </c>
      <c r="L11" s="56">
        <v>0.55059285145705172</v>
      </c>
      <c r="N11" s="56">
        <v>0</v>
      </c>
      <c r="P11" s="56">
        <v>0</v>
      </c>
      <c r="R11" s="56">
        <v>0</v>
      </c>
      <c r="T11" s="56">
        <v>0</v>
      </c>
      <c r="V11" s="56">
        <v>0</v>
      </c>
      <c r="X11" s="56">
        <v>0</v>
      </c>
      <c r="Z11" s="56">
        <v>0</v>
      </c>
      <c r="AB11" s="56">
        <v>0</v>
      </c>
      <c r="AD11" s="56">
        <v>0</v>
      </c>
      <c r="AE11" s="1">
        <v>32.804214557465258</v>
      </c>
      <c r="AF11" s="56">
        <v>1</v>
      </c>
    </row>
    <row r="12" spans="1:32" x14ac:dyDescent="0.25">
      <c r="B12" s="38" t="s">
        <v>781</v>
      </c>
      <c r="D12" s="56">
        <v>0</v>
      </c>
      <c r="F12" s="56">
        <v>0</v>
      </c>
      <c r="G12" s="1">
        <v>6.8906252626805244</v>
      </c>
      <c r="H12" s="56">
        <v>0.51275482939710981</v>
      </c>
      <c r="J12" s="56">
        <v>0</v>
      </c>
      <c r="L12" s="56">
        <v>0</v>
      </c>
      <c r="N12" s="56">
        <v>0</v>
      </c>
      <c r="P12" s="56">
        <v>0</v>
      </c>
      <c r="R12" s="56">
        <v>0</v>
      </c>
      <c r="T12" s="56">
        <v>0</v>
      </c>
      <c r="V12" s="56">
        <v>0</v>
      </c>
      <c r="X12" s="56">
        <v>0</v>
      </c>
      <c r="Z12" s="56">
        <v>0</v>
      </c>
      <c r="AB12" s="56">
        <v>0</v>
      </c>
      <c r="AC12" s="1">
        <v>6.547815230961298</v>
      </c>
      <c r="AD12" s="56">
        <v>0.48724517060289024</v>
      </c>
      <c r="AE12" s="1">
        <v>13.438440493641822</v>
      </c>
      <c r="AF12" s="56">
        <v>1</v>
      </c>
    </row>
    <row r="13" spans="1:32" x14ac:dyDescent="0.25">
      <c r="B13" s="38" t="s">
        <v>766</v>
      </c>
      <c r="D13" s="56">
        <v>0</v>
      </c>
      <c r="F13" s="56">
        <v>0</v>
      </c>
      <c r="H13" s="56">
        <v>0</v>
      </c>
      <c r="J13" s="56">
        <v>0</v>
      </c>
      <c r="K13" s="1">
        <v>10.37207800594085</v>
      </c>
      <c r="L13" s="56">
        <v>0.53138484610670134</v>
      </c>
      <c r="N13" s="56">
        <v>0</v>
      </c>
      <c r="P13" s="56">
        <v>0</v>
      </c>
      <c r="R13" s="56">
        <v>0</v>
      </c>
      <c r="S13" s="1">
        <v>9.1468790774874424</v>
      </c>
      <c r="T13" s="56">
        <v>0.46861515389329877</v>
      </c>
      <c r="V13" s="56">
        <v>0</v>
      </c>
      <c r="X13" s="56">
        <v>0</v>
      </c>
      <c r="Z13" s="56">
        <v>0</v>
      </c>
      <c r="AB13" s="56">
        <v>0</v>
      </c>
      <c r="AD13" s="56">
        <v>0</v>
      </c>
      <c r="AE13" s="1">
        <v>19.51895708342829</v>
      </c>
      <c r="AF13" s="56">
        <v>1</v>
      </c>
    </row>
    <row r="14" spans="1:32" x14ac:dyDescent="0.25">
      <c r="B14" s="38" t="s">
        <v>782</v>
      </c>
      <c r="C14" s="1">
        <v>6.8906252626805244</v>
      </c>
      <c r="D14" s="56">
        <v>1</v>
      </c>
      <c r="F14" s="56">
        <v>0</v>
      </c>
      <c r="H14" s="56">
        <v>0</v>
      </c>
      <c r="J14" s="56">
        <v>0</v>
      </c>
      <c r="L14" s="56">
        <v>0</v>
      </c>
      <c r="N14" s="56">
        <v>0</v>
      </c>
      <c r="P14" s="56">
        <v>0</v>
      </c>
      <c r="R14" s="56">
        <v>0</v>
      </c>
      <c r="T14" s="56">
        <v>0</v>
      </c>
      <c r="V14" s="56">
        <v>0</v>
      </c>
      <c r="X14" s="56">
        <v>0</v>
      </c>
      <c r="Z14" s="56">
        <v>0</v>
      </c>
      <c r="AB14" s="56">
        <v>0</v>
      </c>
      <c r="AD14" s="56">
        <v>0</v>
      </c>
      <c r="AE14" s="1">
        <v>6.8906252626805244</v>
      </c>
      <c r="AF14" s="56">
        <v>1</v>
      </c>
    </row>
    <row r="15" spans="1:32" x14ac:dyDescent="0.25">
      <c r="B15" s="38" t="s">
        <v>783</v>
      </c>
      <c r="D15" s="56">
        <v>0</v>
      </c>
      <c r="F15" s="56">
        <v>0</v>
      </c>
      <c r="H15" s="56">
        <v>0</v>
      </c>
      <c r="J15" s="56">
        <v>0</v>
      </c>
      <c r="L15" s="56">
        <v>0</v>
      </c>
      <c r="N15" s="56">
        <v>0</v>
      </c>
      <c r="P15" s="56">
        <v>0</v>
      </c>
      <c r="R15" s="56">
        <v>0</v>
      </c>
      <c r="S15" s="1">
        <v>9.1468790774874424</v>
      </c>
      <c r="T15" s="56">
        <v>1</v>
      </c>
      <c r="V15" s="56">
        <v>0</v>
      </c>
      <c r="X15" s="56">
        <v>0</v>
      </c>
      <c r="Z15" s="56">
        <v>0</v>
      </c>
      <c r="AB15" s="56">
        <v>0</v>
      </c>
      <c r="AD15" s="56">
        <v>0</v>
      </c>
      <c r="AE15" s="1">
        <v>9.1468790774874424</v>
      </c>
      <c r="AF15" s="56">
        <v>1</v>
      </c>
    </row>
    <row r="16" spans="1:32" x14ac:dyDescent="0.25">
      <c r="B16" s="38" t="s">
        <v>759</v>
      </c>
      <c r="D16" s="56">
        <v>0</v>
      </c>
      <c r="F16" s="56">
        <v>0</v>
      </c>
      <c r="H16" s="56">
        <v>0</v>
      </c>
      <c r="J16" s="56">
        <v>0</v>
      </c>
      <c r="K16" s="1">
        <v>2.2273440202536965</v>
      </c>
      <c r="L16" s="56">
        <v>1</v>
      </c>
      <c r="N16" s="56">
        <v>0</v>
      </c>
      <c r="P16" s="56">
        <v>0</v>
      </c>
      <c r="R16" s="56">
        <v>0</v>
      </c>
      <c r="T16" s="56">
        <v>0</v>
      </c>
      <c r="V16" s="56">
        <v>0</v>
      </c>
      <c r="X16" s="56">
        <v>0</v>
      </c>
      <c r="Z16" s="56">
        <v>0</v>
      </c>
      <c r="AB16" s="56">
        <v>0</v>
      </c>
      <c r="AD16" s="56">
        <v>0</v>
      </c>
      <c r="AE16" s="1">
        <v>2.2273440202536965</v>
      </c>
      <c r="AF16" s="56">
        <v>1</v>
      </c>
    </row>
    <row r="17" spans="2:32" x14ac:dyDescent="0.25">
      <c r="B17" s="38" t="s">
        <v>788</v>
      </c>
      <c r="D17" s="56">
        <v>0</v>
      </c>
      <c r="F17" s="56">
        <v>0</v>
      </c>
      <c r="H17" s="56">
        <v>0</v>
      </c>
      <c r="J17" s="56">
        <v>0</v>
      </c>
      <c r="K17" s="1">
        <v>14.742448524461535</v>
      </c>
      <c r="L17" s="56">
        <v>1</v>
      </c>
      <c r="N17" s="56">
        <v>0</v>
      </c>
      <c r="P17" s="56">
        <v>0</v>
      </c>
      <c r="R17" s="56">
        <v>0</v>
      </c>
      <c r="T17" s="56">
        <v>0</v>
      </c>
      <c r="V17" s="56">
        <v>0</v>
      </c>
      <c r="X17" s="56">
        <v>0</v>
      </c>
      <c r="Z17" s="56">
        <v>0</v>
      </c>
      <c r="AB17" s="56">
        <v>0</v>
      </c>
      <c r="AD17" s="56">
        <v>0</v>
      </c>
      <c r="AE17" s="1">
        <v>14.742448524461535</v>
      </c>
      <c r="AF17" s="56">
        <v>1</v>
      </c>
    </row>
    <row r="18" spans="2:32" x14ac:dyDescent="0.25">
      <c r="B18" s="38" t="s">
        <v>789</v>
      </c>
      <c r="D18" s="56">
        <v>0</v>
      </c>
      <c r="E18" s="1">
        <v>2.7082820467733431</v>
      </c>
      <c r="F18" s="56">
        <v>1.1233914543539242E-2</v>
      </c>
      <c r="H18" s="56">
        <v>0</v>
      </c>
      <c r="J18" s="56">
        <v>0</v>
      </c>
      <c r="K18" s="1">
        <v>113.50562107913531</v>
      </c>
      <c r="L18" s="56">
        <v>0.47081966552690702</v>
      </c>
      <c r="N18" s="56">
        <v>0</v>
      </c>
      <c r="O18" s="1">
        <v>70.043681484710277</v>
      </c>
      <c r="P18" s="56">
        <v>0.29054017215510863</v>
      </c>
      <c r="R18" s="56">
        <v>0</v>
      </c>
      <c r="S18" s="1">
        <v>54.82329919678979</v>
      </c>
      <c r="T18" s="56">
        <v>0.22740624777444507</v>
      </c>
      <c r="V18" s="56">
        <v>0</v>
      </c>
      <c r="X18" s="56">
        <v>0</v>
      </c>
      <c r="Z18" s="56">
        <v>0</v>
      </c>
      <c r="AB18" s="56">
        <v>0</v>
      </c>
      <c r="AD18" s="56">
        <v>0</v>
      </c>
      <c r="AE18" s="1">
        <v>241.08088380740872</v>
      </c>
      <c r="AF18" s="56">
        <v>1</v>
      </c>
    </row>
    <row r="19" spans="2:32" x14ac:dyDescent="0.25">
      <c r="B19" s="38" t="s">
        <v>837</v>
      </c>
      <c r="D19" s="56">
        <v>0</v>
      </c>
      <c r="F19" s="56">
        <v>0</v>
      </c>
      <c r="H19" s="56">
        <v>0</v>
      </c>
      <c r="J19" s="56">
        <v>0</v>
      </c>
      <c r="L19" s="56">
        <v>0</v>
      </c>
      <c r="N19" s="56">
        <v>0</v>
      </c>
      <c r="P19" s="56">
        <v>0</v>
      </c>
      <c r="R19" s="56">
        <v>0</v>
      </c>
      <c r="S19" s="1">
        <v>6.2816060339340973</v>
      </c>
      <c r="T19" s="56">
        <v>1</v>
      </c>
      <c r="V19" s="56">
        <v>0</v>
      </c>
      <c r="X19" s="56">
        <v>0</v>
      </c>
      <c r="Z19" s="56">
        <v>0</v>
      </c>
      <c r="AB19" s="56">
        <v>0</v>
      </c>
      <c r="AD19" s="56">
        <v>0</v>
      </c>
      <c r="AE19" s="1">
        <v>6.2816060339340973</v>
      </c>
      <c r="AF19" s="56">
        <v>1</v>
      </c>
    </row>
    <row r="20" spans="2:32" x14ac:dyDescent="0.25">
      <c r="B20" s="38" t="s">
        <v>790</v>
      </c>
      <c r="D20" s="56">
        <v>0</v>
      </c>
      <c r="F20" s="56">
        <v>0</v>
      </c>
      <c r="H20" s="56">
        <v>0</v>
      </c>
      <c r="J20" s="56">
        <v>0</v>
      </c>
      <c r="K20" s="1">
        <v>6.8906252626805244</v>
      </c>
      <c r="L20" s="56">
        <v>1</v>
      </c>
      <c r="N20" s="56">
        <v>0</v>
      </c>
      <c r="P20" s="56">
        <v>0</v>
      </c>
      <c r="R20" s="56">
        <v>0</v>
      </c>
      <c r="T20" s="56">
        <v>0</v>
      </c>
      <c r="V20" s="56">
        <v>0</v>
      </c>
      <c r="X20" s="56">
        <v>0</v>
      </c>
      <c r="Z20" s="56">
        <v>0</v>
      </c>
      <c r="AB20" s="56">
        <v>0</v>
      </c>
      <c r="AD20" s="56">
        <v>0</v>
      </c>
      <c r="AE20" s="1">
        <v>6.8906252626805244</v>
      </c>
      <c r="AF20" s="56">
        <v>1</v>
      </c>
    </row>
    <row r="21" spans="2:32" x14ac:dyDescent="0.25">
      <c r="B21" s="38" t="s">
        <v>791</v>
      </c>
      <c r="D21" s="56">
        <v>0</v>
      </c>
      <c r="F21" s="56">
        <v>0</v>
      </c>
      <c r="H21" s="56">
        <v>0</v>
      </c>
      <c r="J21" s="56">
        <v>0</v>
      </c>
      <c r="L21" s="56">
        <v>0</v>
      </c>
      <c r="N21" s="56">
        <v>0</v>
      </c>
      <c r="O21" s="1">
        <v>9.1468790774874424</v>
      </c>
      <c r="P21" s="56">
        <v>1</v>
      </c>
      <c r="R21" s="56">
        <v>0</v>
      </c>
      <c r="T21" s="56">
        <v>0</v>
      </c>
      <c r="V21" s="56">
        <v>0</v>
      </c>
      <c r="X21" s="56">
        <v>0</v>
      </c>
      <c r="Z21" s="56">
        <v>0</v>
      </c>
      <c r="AB21" s="56">
        <v>0</v>
      </c>
      <c r="AD21" s="56">
        <v>0</v>
      </c>
      <c r="AE21" s="1">
        <v>9.1468790774874424</v>
      </c>
      <c r="AF21" s="56">
        <v>1</v>
      </c>
    </row>
    <row r="22" spans="2:32" x14ac:dyDescent="0.25">
      <c r="B22" s="38" t="s">
        <v>775</v>
      </c>
      <c r="D22" s="56">
        <v>0</v>
      </c>
      <c r="F22" s="56">
        <v>0</v>
      </c>
      <c r="H22" s="56">
        <v>0</v>
      </c>
      <c r="J22" s="56">
        <v>0</v>
      </c>
      <c r="K22" s="1">
        <v>39.694839820145781</v>
      </c>
      <c r="L22" s="56">
        <v>0.28668619051290894</v>
      </c>
      <c r="N22" s="56">
        <v>0</v>
      </c>
      <c r="P22" s="56">
        <v>0</v>
      </c>
      <c r="R22" s="56">
        <v>0</v>
      </c>
      <c r="S22" s="1">
        <v>80.472343408654808</v>
      </c>
      <c r="T22" s="56">
        <v>0.58119165307137188</v>
      </c>
      <c r="U22" s="1">
        <v>9.1468790774874424</v>
      </c>
      <c r="V22" s="56">
        <v>6.6061078207859503E-2</v>
      </c>
      <c r="X22" s="56">
        <v>0</v>
      </c>
      <c r="Z22" s="56">
        <v>0</v>
      </c>
      <c r="AB22" s="56">
        <v>0</v>
      </c>
      <c r="AC22" s="1">
        <v>9.1468790774874424</v>
      </c>
      <c r="AD22" s="56">
        <v>6.6061078207859503E-2</v>
      </c>
      <c r="AE22" s="1">
        <v>138.46094138377549</v>
      </c>
      <c r="AF22" s="56">
        <v>1</v>
      </c>
    </row>
    <row r="23" spans="2:32" x14ac:dyDescent="0.25">
      <c r="B23" s="38" t="s">
        <v>727</v>
      </c>
      <c r="C23" s="1">
        <v>804.32385385295561</v>
      </c>
      <c r="D23" s="56">
        <v>2.1128952134470847E-2</v>
      </c>
      <c r="E23" s="1">
        <v>924.79708732731387</v>
      </c>
      <c r="F23" s="56">
        <v>2.4293688790447236E-2</v>
      </c>
      <c r="G23" s="1">
        <v>323.42352687678613</v>
      </c>
      <c r="H23" s="56">
        <v>8.4960805101158415E-3</v>
      </c>
      <c r="I23" s="1">
        <v>46.157837973751867</v>
      </c>
      <c r="J23" s="56">
        <v>1.2125299336905649E-3</v>
      </c>
      <c r="K23" s="1">
        <v>12235.442585823359</v>
      </c>
      <c r="L23" s="56">
        <v>0.32141540935473772</v>
      </c>
      <c r="M23" s="1">
        <v>157.28795677887138</v>
      </c>
      <c r="N23" s="56">
        <v>4.1318303494167598E-3</v>
      </c>
      <c r="O23" s="1">
        <v>2425.9200982175907</v>
      </c>
      <c r="P23" s="56">
        <v>6.3727004230637901E-2</v>
      </c>
      <c r="Q23" s="1">
        <v>33.839786473804295</v>
      </c>
      <c r="R23" s="56">
        <v>8.8894445343211121E-4</v>
      </c>
      <c r="S23" s="1">
        <v>18391.038224766897</v>
      </c>
      <c r="T23" s="47">
        <v>0.48311804317737322</v>
      </c>
      <c r="U23" s="1">
        <v>1158.1994819561296</v>
      </c>
      <c r="V23" s="56">
        <v>3.0424985283221274E-2</v>
      </c>
      <c r="W23" s="1">
        <v>97.345742440460072</v>
      </c>
      <c r="X23" s="56">
        <v>2.5571957398332107E-3</v>
      </c>
      <c r="Y23" s="1">
        <v>229.32914208682257</v>
      </c>
      <c r="Z23" s="56">
        <v>6.0242953668231958E-3</v>
      </c>
      <c r="AA23" s="1">
        <v>85.536213075273977</v>
      </c>
      <c r="AB23" s="56">
        <v>2.2469687342652994E-3</v>
      </c>
      <c r="AC23" s="1">
        <v>1154.7386492140945</v>
      </c>
      <c r="AD23" s="56">
        <v>3.0334071941534858E-2</v>
      </c>
      <c r="AE23" s="1">
        <v>38067.380186864109</v>
      </c>
      <c r="AF23" s="56">
        <v>1</v>
      </c>
    </row>
    <row r="24" spans="2:32" x14ac:dyDescent="0.25">
      <c r="B24" s="38" t="s">
        <v>767</v>
      </c>
      <c r="D24" s="56">
        <v>0</v>
      </c>
      <c r="F24" s="56">
        <v>0</v>
      </c>
      <c r="H24" s="56">
        <v>0</v>
      </c>
      <c r="J24" s="56">
        <v>0</v>
      </c>
      <c r="K24" s="1">
        <v>9.9615891527995064</v>
      </c>
      <c r="L24" s="56">
        <v>0.17582673675865218</v>
      </c>
      <c r="M24" s="1">
        <v>9.1468790774874424</v>
      </c>
      <c r="N24" s="56">
        <v>0.16144672050328804</v>
      </c>
      <c r="O24" s="1">
        <v>6.3022710886806053</v>
      </c>
      <c r="P24" s="56">
        <v>0.11123805074611991</v>
      </c>
      <c r="R24" s="56">
        <v>0</v>
      </c>
      <c r="S24" s="1">
        <v>31.244973779281196</v>
      </c>
      <c r="T24" s="56">
        <v>0.55148849199193983</v>
      </c>
      <c r="V24" s="56">
        <v>0</v>
      </c>
      <c r="X24" s="56">
        <v>0</v>
      </c>
      <c r="Z24" s="56">
        <v>0</v>
      </c>
      <c r="AB24" s="56">
        <v>0</v>
      </c>
      <c r="AD24" s="56">
        <v>0</v>
      </c>
      <c r="AE24" s="1">
        <v>56.655713098248754</v>
      </c>
      <c r="AF24" s="56">
        <v>1</v>
      </c>
    </row>
    <row r="25" spans="2:32" x14ac:dyDescent="0.25">
      <c r="B25" s="38" t="s">
        <v>798</v>
      </c>
      <c r="D25" s="56">
        <v>0</v>
      </c>
      <c r="F25" s="56">
        <v>0</v>
      </c>
      <c r="H25" s="56">
        <v>0</v>
      </c>
      <c r="J25" s="56">
        <v>0</v>
      </c>
      <c r="K25" s="1">
        <v>8.9148869555162804</v>
      </c>
      <c r="L25" s="56">
        <v>1</v>
      </c>
      <c r="N25" s="56">
        <v>0</v>
      </c>
      <c r="P25" s="56">
        <v>0</v>
      </c>
      <c r="R25" s="56">
        <v>0</v>
      </c>
      <c r="T25" s="56">
        <v>0</v>
      </c>
      <c r="V25" s="56">
        <v>0</v>
      </c>
      <c r="X25" s="56">
        <v>0</v>
      </c>
      <c r="Z25" s="56">
        <v>0</v>
      </c>
      <c r="AB25" s="56">
        <v>0</v>
      </c>
      <c r="AD25" s="56">
        <v>0</v>
      </c>
      <c r="AE25" s="1">
        <v>8.9148869555162804</v>
      </c>
      <c r="AF25" s="56">
        <v>1</v>
      </c>
    </row>
    <row r="26" spans="2:32" x14ac:dyDescent="0.25">
      <c r="B26" s="38" t="s">
        <v>763</v>
      </c>
      <c r="D26" s="56">
        <v>0</v>
      </c>
      <c r="F26" s="56">
        <v>0</v>
      </c>
      <c r="H26" s="56">
        <v>0</v>
      </c>
      <c r="J26" s="56">
        <v>0</v>
      </c>
      <c r="K26" s="1">
        <v>6.8906252626805244</v>
      </c>
      <c r="L26" s="56">
        <v>0.22129824150914931</v>
      </c>
      <c r="N26" s="56">
        <v>0</v>
      </c>
      <c r="O26" s="1">
        <v>24.246654526303431</v>
      </c>
      <c r="P26" s="56">
        <v>0.77870175849085077</v>
      </c>
      <c r="R26" s="56">
        <v>0</v>
      </c>
      <c r="T26" s="56">
        <v>0</v>
      </c>
      <c r="V26" s="56">
        <v>0</v>
      </c>
      <c r="X26" s="56">
        <v>0</v>
      </c>
      <c r="Z26" s="56">
        <v>0</v>
      </c>
      <c r="AB26" s="56">
        <v>0</v>
      </c>
      <c r="AD26" s="56">
        <v>0</v>
      </c>
      <c r="AE26" s="1">
        <v>31.137279788983953</v>
      </c>
      <c r="AF26" s="56">
        <v>1</v>
      </c>
    </row>
    <row r="27" spans="2:32" x14ac:dyDescent="0.25">
      <c r="B27" s="38" t="s">
        <v>799</v>
      </c>
      <c r="D27" s="56">
        <v>0</v>
      </c>
      <c r="F27" s="56">
        <v>0</v>
      </c>
      <c r="H27" s="56">
        <v>0</v>
      </c>
      <c r="J27" s="56">
        <v>0</v>
      </c>
      <c r="L27" s="56">
        <v>0</v>
      </c>
      <c r="N27" s="56">
        <v>0</v>
      </c>
      <c r="O27" s="1">
        <v>6.8906252626805244</v>
      </c>
      <c r="P27" s="56">
        <v>1</v>
      </c>
      <c r="R27" s="56">
        <v>0</v>
      </c>
      <c r="T27" s="56">
        <v>0</v>
      </c>
      <c r="V27" s="56">
        <v>0</v>
      </c>
      <c r="X27" s="56">
        <v>0</v>
      </c>
      <c r="Z27" s="56">
        <v>0</v>
      </c>
      <c r="AB27" s="56">
        <v>0</v>
      </c>
      <c r="AD27" s="56">
        <v>0</v>
      </c>
      <c r="AE27" s="1">
        <v>6.8906252626805244</v>
      </c>
      <c r="AF27" s="56">
        <v>1</v>
      </c>
    </row>
    <row r="28" spans="2:32" x14ac:dyDescent="0.25">
      <c r="B28" s="38" t="s">
        <v>800</v>
      </c>
      <c r="D28" s="56">
        <v>0</v>
      </c>
      <c r="F28" s="56">
        <v>0</v>
      </c>
      <c r="G28" s="1">
        <v>6.8906252626805244</v>
      </c>
      <c r="H28" s="56">
        <v>0.11718091194411666</v>
      </c>
      <c r="J28" s="56">
        <v>0</v>
      </c>
      <c r="K28" s="1">
        <v>9.1468790774874424</v>
      </c>
      <c r="L28" s="56">
        <v>0.15555041681741119</v>
      </c>
      <c r="N28" s="56">
        <v>0</v>
      </c>
      <c r="O28" s="1">
        <v>24.704037677261041</v>
      </c>
      <c r="P28" s="56">
        <v>0.42011305989917425</v>
      </c>
      <c r="R28" s="56">
        <v>0</v>
      </c>
      <c r="S28" s="1">
        <v>8.9148869555162804</v>
      </c>
      <c r="T28" s="56">
        <v>0.1516051945218867</v>
      </c>
      <c r="V28" s="56">
        <v>0</v>
      </c>
      <c r="X28" s="56">
        <v>0</v>
      </c>
      <c r="Z28" s="56">
        <v>0</v>
      </c>
      <c r="AA28" s="1">
        <v>9.1468790774874424</v>
      </c>
      <c r="AB28" s="56">
        <v>0.15555041681741119</v>
      </c>
      <c r="AD28" s="56">
        <v>0</v>
      </c>
      <c r="AE28" s="1">
        <v>58.803308050432733</v>
      </c>
      <c r="AF28" s="56">
        <v>1</v>
      </c>
    </row>
    <row r="29" spans="2:32" x14ac:dyDescent="0.25">
      <c r="B29" s="38" t="s">
        <v>802</v>
      </c>
      <c r="D29" s="56">
        <v>0</v>
      </c>
      <c r="F29" s="56">
        <v>0</v>
      </c>
      <c r="H29" s="56">
        <v>0</v>
      </c>
      <c r="J29" s="56">
        <v>0</v>
      </c>
      <c r="K29" s="1">
        <v>1.4697792781985812</v>
      </c>
      <c r="L29" s="56">
        <v>0.10469405137770521</v>
      </c>
      <c r="N29" s="56">
        <v>0</v>
      </c>
      <c r="P29" s="56">
        <v>0</v>
      </c>
      <c r="R29" s="56">
        <v>0</v>
      </c>
      <c r="S29" s="1">
        <v>12.56902482630638</v>
      </c>
      <c r="T29" s="56">
        <v>0.89530594862229473</v>
      </c>
      <c r="V29" s="56">
        <v>0</v>
      </c>
      <c r="X29" s="56">
        <v>0</v>
      </c>
      <c r="Z29" s="56">
        <v>0</v>
      </c>
      <c r="AB29" s="56">
        <v>0</v>
      </c>
      <c r="AD29" s="56">
        <v>0</v>
      </c>
      <c r="AE29" s="1">
        <v>14.038804104504962</v>
      </c>
      <c r="AF29" s="56">
        <v>1</v>
      </c>
    </row>
    <row r="30" spans="2:32" x14ac:dyDescent="0.25">
      <c r="B30" s="38" t="s">
        <v>803</v>
      </c>
      <c r="D30" s="56">
        <v>0</v>
      </c>
      <c r="F30" s="56">
        <v>0</v>
      </c>
      <c r="H30" s="56">
        <v>0</v>
      </c>
      <c r="J30" s="56">
        <v>0</v>
      </c>
      <c r="L30" s="56">
        <v>0</v>
      </c>
      <c r="N30" s="56">
        <v>0</v>
      </c>
      <c r="P30" s="56">
        <v>0</v>
      </c>
      <c r="R30" s="56">
        <v>0</v>
      </c>
      <c r="S30" s="1">
        <v>9.1468790774874424</v>
      </c>
      <c r="T30" s="56">
        <v>0.50642218821645824</v>
      </c>
      <c r="V30" s="56">
        <v>0</v>
      </c>
      <c r="X30" s="56">
        <v>0</v>
      </c>
      <c r="Z30" s="56">
        <v>0</v>
      </c>
      <c r="AB30" s="56">
        <v>0</v>
      </c>
      <c r="AC30" s="1">
        <v>8.9148869555162804</v>
      </c>
      <c r="AD30" s="56">
        <v>0.49357781178354188</v>
      </c>
      <c r="AE30" s="1">
        <v>18.061766033003721</v>
      </c>
      <c r="AF30" s="56">
        <v>1</v>
      </c>
    </row>
    <row r="31" spans="2:32" x14ac:dyDescent="0.25">
      <c r="B31" s="38" t="s">
        <v>764</v>
      </c>
      <c r="D31" s="56">
        <v>0</v>
      </c>
      <c r="F31" s="56">
        <v>0</v>
      </c>
      <c r="H31" s="56">
        <v>0</v>
      </c>
      <c r="J31" s="56">
        <v>0</v>
      </c>
      <c r="K31" s="1">
        <v>17.421072811527964</v>
      </c>
      <c r="L31" s="56">
        <v>0.5891675610811512</v>
      </c>
      <c r="N31" s="56">
        <v>0</v>
      </c>
      <c r="P31" s="56">
        <v>0</v>
      </c>
      <c r="R31" s="56">
        <v>0</v>
      </c>
      <c r="S31" s="1">
        <v>5.2572632235918242</v>
      </c>
      <c r="T31" s="56">
        <v>0.17779668249567229</v>
      </c>
      <c r="V31" s="56">
        <v>0</v>
      </c>
      <c r="X31" s="56">
        <v>0</v>
      </c>
      <c r="Z31" s="56">
        <v>0</v>
      </c>
      <c r="AB31" s="56">
        <v>0</v>
      </c>
      <c r="AC31" s="1">
        <v>6.8906252626805244</v>
      </c>
      <c r="AD31" s="56">
        <v>0.23303575642317642</v>
      </c>
      <c r="AE31" s="1">
        <v>29.568961297800314</v>
      </c>
      <c r="AF31" s="56">
        <v>1</v>
      </c>
    </row>
    <row r="32" spans="2:32" x14ac:dyDescent="0.25">
      <c r="B32" s="38" t="s">
        <v>776</v>
      </c>
      <c r="D32" s="56">
        <v>0</v>
      </c>
      <c r="F32" s="56">
        <v>0</v>
      </c>
      <c r="H32" s="56">
        <v>0</v>
      </c>
      <c r="J32" s="56">
        <v>0</v>
      </c>
      <c r="K32" s="1">
        <v>79.027546046336511</v>
      </c>
      <c r="L32" s="56">
        <v>0.29454069494472479</v>
      </c>
      <c r="N32" s="56">
        <v>0</v>
      </c>
      <c r="O32" s="1">
        <v>22.530188953818055</v>
      </c>
      <c r="P32" s="56">
        <v>8.3971448484590275E-2</v>
      </c>
      <c r="R32" s="56">
        <v>0</v>
      </c>
      <c r="S32" s="1">
        <v>156.37791968655432</v>
      </c>
      <c r="T32" s="56">
        <v>0.58283046156439866</v>
      </c>
      <c r="V32" s="56">
        <v>0</v>
      </c>
      <c r="X32" s="56">
        <v>0</v>
      </c>
      <c r="Z32" s="56">
        <v>0</v>
      </c>
      <c r="AB32" s="56">
        <v>0</v>
      </c>
      <c r="AC32" s="1">
        <v>10.37207800594085</v>
      </c>
      <c r="AD32" s="56">
        <v>3.8657395006286351E-2</v>
      </c>
      <c r="AE32" s="1">
        <v>268.30773269264972</v>
      </c>
      <c r="AF32" s="56">
        <v>1</v>
      </c>
    </row>
    <row r="33" spans="2:32" x14ac:dyDescent="0.25">
      <c r="B33" s="38" t="s">
        <v>805</v>
      </c>
      <c r="D33" s="56">
        <v>0</v>
      </c>
      <c r="F33" s="56">
        <v>0</v>
      </c>
      <c r="H33" s="56">
        <v>0</v>
      </c>
      <c r="J33" s="56">
        <v>0</v>
      </c>
      <c r="L33" s="56">
        <v>0</v>
      </c>
      <c r="N33" s="56">
        <v>0</v>
      </c>
      <c r="O33" s="1">
        <v>11.889816167430828</v>
      </c>
      <c r="P33" s="56">
        <v>1</v>
      </c>
      <c r="R33" s="56">
        <v>0</v>
      </c>
      <c r="T33" s="56">
        <v>0</v>
      </c>
      <c r="V33" s="56">
        <v>0</v>
      </c>
      <c r="X33" s="56">
        <v>0</v>
      </c>
      <c r="Z33" s="56">
        <v>0</v>
      </c>
      <c r="AB33" s="56">
        <v>0</v>
      </c>
      <c r="AD33" s="56">
        <v>0</v>
      </c>
      <c r="AE33" s="1">
        <v>11.889816167430828</v>
      </c>
      <c r="AF33" s="56">
        <v>1</v>
      </c>
    </row>
    <row r="34" spans="2:32" x14ac:dyDescent="0.25">
      <c r="B34" s="38" t="s">
        <v>806</v>
      </c>
      <c r="D34" s="56">
        <v>0</v>
      </c>
      <c r="F34" s="56">
        <v>0</v>
      </c>
      <c r="H34" s="56">
        <v>0</v>
      </c>
      <c r="J34" s="56">
        <v>0</v>
      </c>
      <c r="K34" s="1">
        <v>23.889327601948978</v>
      </c>
      <c r="L34" s="56">
        <v>0.61838543285658309</v>
      </c>
      <c r="N34" s="56">
        <v>0</v>
      </c>
      <c r="P34" s="56">
        <v>0</v>
      </c>
      <c r="R34" s="56">
        <v>0</v>
      </c>
      <c r="S34" s="1">
        <v>14.742448524461535</v>
      </c>
      <c r="T34" s="56">
        <v>0.38161456714341691</v>
      </c>
      <c r="V34" s="56">
        <v>0</v>
      </c>
      <c r="X34" s="56">
        <v>0</v>
      </c>
      <c r="Z34" s="56">
        <v>0</v>
      </c>
      <c r="AB34" s="56">
        <v>0</v>
      </c>
      <c r="AD34" s="56">
        <v>0</v>
      </c>
      <c r="AE34" s="1">
        <v>38.631776126410514</v>
      </c>
      <c r="AF34" s="56">
        <v>1</v>
      </c>
    </row>
    <row r="35" spans="2:32" x14ac:dyDescent="0.25">
      <c r="B35" s="38" t="s">
        <v>807</v>
      </c>
      <c r="D35" s="56">
        <v>0</v>
      </c>
      <c r="F35" s="56">
        <v>0</v>
      </c>
      <c r="H35" s="56">
        <v>0</v>
      </c>
      <c r="J35" s="56">
        <v>0</v>
      </c>
      <c r="L35" s="56">
        <v>0</v>
      </c>
      <c r="N35" s="56">
        <v>0</v>
      </c>
      <c r="P35" s="56">
        <v>0</v>
      </c>
      <c r="R35" s="56">
        <v>0</v>
      </c>
      <c r="S35" s="1">
        <v>6.8906252626805244</v>
      </c>
      <c r="T35" s="56">
        <v>0.43596342640179564</v>
      </c>
      <c r="V35" s="56">
        <v>0</v>
      </c>
      <c r="X35" s="56">
        <v>0</v>
      </c>
      <c r="Z35" s="56">
        <v>0</v>
      </c>
      <c r="AB35" s="56">
        <v>0</v>
      </c>
      <c r="AC35" s="1">
        <v>8.9148869555162804</v>
      </c>
      <c r="AD35" s="56">
        <v>0.56403657359820436</v>
      </c>
      <c r="AE35" s="1">
        <v>15.805512218196805</v>
      </c>
      <c r="AF35" s="56">
        <v>1</v>
      </c>
    </row>
    <row r="36" spans="2:32" x14ac:dyDescent="0.25">
      <c r="B36" s="38" t="s">
        <v>834</v>
      </c>
      <c r="D36" s="56">
        <v>0</v>
      </c>
      <c r="F36" s="56">
        <v>0</v>
      </c>
      <c r="H36" s="56">
        <v>0</v>
      </c>
      <c r="J36" s="56">
        <v>0</v>
      </c>
      <c r="K36" s="1">
        <v>10.37207800594085</v>
      </c>
      <c r="L36" s="56">
        <v>1</v>
      </c>
      <c r="N36" s="56">
        <v>0</v>
      </c>
      <c r="P36" s="56">
        <v>0</v>
      </c>
      <c r="R36" s="56">
        <v>0</v>
      </c>
      <c r="T36" s="56">
        <v>0</v>
      </c>
      <c r="V36" s="56">
        <v>0</v>
      </c>
      <c r="X36" s="56">
        <v>0</v>
      </c>
      <c r="Z36" s="56">
        <v>0</v>
      </c>
      <c r="AB36" s="56">
        <v>0</v>
      </c>
      <c r="AD36" s="56">
        <v>0</v>
      </c>
      <c r="AE36" s="1">
        <v>10.37207800594085</v>
      </c>
      <c r="AF36" s="56">
        <v>1</v>
      </c>
    </row>
    <row r="37" spans="2:32" x14ac:dyDescent="0.25">
      <c r="B37" s="38" t="s">
        <v>808</v>
      </c>
      <c r="D37" s="56">
        <v>0</v>
      </c>
      <c r="F37" s="56">
        <v>0</v>
      </c>
      <c r="H37" s="56">
        <v>0</v>
      </c>
      <c r="J37" s="56">
        <v>0</v>
      </c>
      <c r="K37" s="1">
        <v>8.9148869555162804</v>
      </c>
      <c r="L37" s="56">
        <v>1</v>
      </c>
      <c r="N37" s="56">
        <v>0</v>
      </c>
      <c r="P37" s="56">
        <v>0</v>
      </c>
      <c r="R37" s="56">
        <v>0</v>
      </c>
      <c r="T37" s="56">
        <v>0</v>
      </c>
      <c r="V37" s="56">
        <v>0</v>
      </c>
      <c r="X37" s="56">
        <v>0</v>
      </c>
      <c r="Z37" s="56">
        <v>0</v>
      </c>
      <c r="AB37" s="56">
        <v>0</v>
      </c>
      <c r="AD37" s="56">
        <v>0</v>
      </c>
      <c r="AE37" s="1">
        <v>8.9148869555162804</v>
      </c>
      <c r="AF37" s="56">
        <v>1</v>
      </c>
    </row>
    <row r="38" spans="2:32" x14ac:dyDescent="0.25">
      <c r="B38" s="38" t="s">
        <v>747</v>
      </c>
      <c r="D38" s="56">
        <v>0</v>
      </c>
      <c r="F38" s="56">
        <v>0</v>
      </c>
      <c r="H38" s="56">
        <v>0</v>
      </c>
      <c r="J38" s="56">
        <v>0</v>
      </c>
      <c r="L38" s="56">
        <v>0</v>
      </c>
      <c r="N38" s="56">
        <v>0</v>
      </c>
      <c r="P38" s="56">
        <v>0</v>
      </c>
      <c r="R38" s="56">
        <v>0</v>
      </c>
      <c r="S38" s="1">
        <v>6.8906252626805244</v>
      </c>
      <c r="T38" s="56">
        <v>1</v>
      </c>
      <c r="V38" s="56">
        <v>0</v>
      </c>
      <c r="X38" s="56">
        <v>0</v>
      </c>
      <c r="Z38" s="56">
        <v>0</v>
      </c>
      <c r="AB38" s="56">
        <v>0</v>
      </c>
      <c r="AD38" s="56">
        <v>0</v>
      </c>
      <c r="AE38" s="1">
        <v>6.8906252626805244</v>
      </c>
      <c r="AF38" s="56">
        <v>1</v>
      </c>
    </row>
    <row r="39" spans="2:32" x14ac:dyDescent="0.25">
      <c r="B39" s="38" t="s">
        <v>728</v>
      </c>
      <c r="C39" s="1">
        <v>123.67140100728972</v>
      </c>
      <c r="D39" s="56">
        <v>4.1884005636275548E-2</v>
      </c>
      <c r="E39" s="1">
        <v>23.889327601948978</v>
      </c>
      <c r="F39" s="56">
        <v>8.0906395801878684E-3</v>
      </c>
      <c r="G39" s="1">
        <v>43.53741957713634</v>
      </c>
      <c r="H39" s="56">
        <v>1.4744892611430719E-2</v>
      </c>
      <c r="J39" s="56">
        <v>0</v>
      </c>
      <c r="K39" s="1">
        <v>1204.1422514815267</v>
      </c>
      <c r="L39" s="56">
        <v>0.40780892297773019</v>
      </c>
      <c r="M39" s="1">
        <v>29.586762743557856</v>
      </c>
      <c r="N39" s="56">
        <v>1.0020199718100389E-2</v>
      </c>
      <c r="O39" s="1">
        <v>357.2987366504816</v>
      </c>
      <c r="P39" s="56">
        <v>0.12100697637298374</v>
      </c>
      <c r="R39" s="56">
        <v>0</v>
      </c>
      <c r="S39" s="1">
        <v>764.95674809145225</v>
      </c>
      <c r="T39" s="56">
        <v>0.25906921477084954</v>
      </c>
      <c r="U39" s="1">
        <v>94.342442105928257</v>
      </c>
      <c r="V39" s="56">
        <v>3.195111678788036E-2</v>
      </c>
      <c r="W39" s="1">
        <v>28.976696345434473</v>
      </c>
      <c r="X39" s="56">
        <v>9.8135874839914219E-3</v>
      </c>
      <c r="Z39" s="56">
        <v>0</v>
      </c>
      <c r="AA39" s="1">
        <v>39.694839820145781</v>
      </c>
      <c r="AB39" s="56">
        <v>1.344351953011385E-2</v>
      </c>
      <c r="AC39" s="1">
        <v>242.61525417093284</v>
      </c>
      <c r="AD39" s="56">
        <v>8.2166924530456334E-2</v>
      </c>
      <c r="AE39" s="1">
        <v>2952.7118795958349</v>
      </c>
      <c r="AF39" s="56">
        <v>1</v>
      </c>
    </row>
    <row r="40" spans="2:32" x14ac:dyDescent="0.25">
      <c r="B40" s="38" t="s">
        <v>811</v>
      </c>
      <c r="D40" s="56">
        <v>0</v>
      </c>
      <c r="F40" s="56">
        <v>0</v>
      </c>
      <c r="H40" s="56">
        <v>0</v>
      </c>
      <c r="J40" s="56">
        <v>0</v>
      </c>
      <c r="K40" s="1">
        <v>34.029413485918667</v>
      </c>
      <c r="L40" s="56">
        <v>0.78815042852382744</v>
      </c>
      <c r="N40" s="56">
        <v>0</v>
      </c>
      <c r="P40" s="56">
        <v>0</v>
      </c>
      <c r="R40" s="56">
        <v>0</v>
      </c>
      <c r="T40" s="56">
        <v>0</v>
      </c>
      <c r="U40" s="1">
        <v>9.1468790774874424</v>
      </c>
      <c r="V40" s="56">
        <v>0.21184957147617262</v>
      </c>
      <c r="X40" s="56">
        <v>0</v>
      </c>
      <c r="Z40" s="56">
        <v>0</v>
      </c>
      <c r="AB40" s="56">
        <v>0</v>
      </c>
      <c r="AD40" s="56">
        <v>0</v>
      </c>
      <c r="AE40" s="1">
        <v>43.176292563406108</v>
      </c>
      <c r="AF40" s="56">
        <v>1</v>
      </c>
    </row>
    <row r="41" spans="2:32" x14ac:dyDescent="0.25">
      <c r="B41" s="38" t="s">
        <v>760</v>
      </c>
      <c r="C41" s="1">
        <v>27.793150817468813</v>
      </c>
      <c r="D41" s="56">
        <v>4.3703884244901674E-2</v>
      </c>
      <c r="F41" s="56">
        <v>0</v>
      </c>
      <c r="H41" s="56">
        <v>0</v>
      </c>
      <c r="J41" s="56">
        <v>0</v>
      </c>
      <c r="K41" s="1">
        <v>271.99019530436419</v>
      </c>
      <c r="L41" s="56">
        <v>0.4276963086840368</v>
      </c>
      <c r="N41" s="56">
        <v>0</v>
      </c>
      <c r="O41" s="1">
        <v>65.02781487717499</v>
      </c>
      <c r="P41" s="56">
        <v>0.10225426087008063</v>
      </c>
      <c r="R41" s="56">
        <v>0</v>
      </c>
      <c r="S41" s="1">
        <v>183.62568440620339</v>
      </c>
      <c r="T41" s="56">
        <v>0.28874580317951976</v>
      </c>
      <c r="U41" s="1">
        <v>23.889327601948978</v>
      </c>
      <c r="V41" s="56">
        <v>3.7565240985483819E-2</v>
      </c>
      <c r="W41" s="1">
        <v>8.9148869555162804</v>
      </c>
      <c r="X41" s="56">
        <v>1.4018388563393209E-2</v>
      </c>
      <c r="Z41" s="56">
        <v>0</v>
      </c>
      <c r="AB41" s="56">
        <v>0</v>
      </c>
      <c r="AC41" s="1">
        <v>54.701289273960235</v>
      </c>
      <c r="AD41" s="56">
        <v>8.6016113472584046E-2</v>
      </c>
      <c r="AE41" s="1">
        <v>635.94234923663691</v>
      </c>
      <c r="AF41" s="56">
        <v>1</v>
      </c>
    </row>
    <row r="42" spans="2:32" x14ac:dyDescent="0.25">
      <c r="B42" s="38" t="s">
        <v>835</v>
      </c>
      <c r="D42" s="56">
        <v>0</v>
      </c>
      <c r="F42" s="56">
        <v>0</v>
      </c>
      <c r="H42" s="56">
        <v>0</v>
      </c>
      <c r="J42" s="56">
        <v>0</v>
      </c>
      <c r="L42" s="56">
        <v>0</v>
      </c>
      <c r="N42" s="56">
        <v>0</v>
      </c>
      <c r="O42" s="1">
        <v>17.421072811527964</v>
      </c>
      <c r="P42" s="56">
        <v>1</v>
      </c>
      <c r="R42" s="56">
        <v>0</v>
      </c>
      <c r="T42" s="56">
        <v>0</v>
      </c>
      <c r="V42" s="56">
        <v>0</v>
      </c>
      <c r="X42" s="56">
        <v>0</v>
      </c>
      <c r="Z42" s="56">
        <v>0</v>
      </c>
      <c r="AB42" s="56">
        <v>0</v>
      </c>
      <c r="AD42" s="56">
        <v>0</v>
      </c>
      <c r="AE42" s="1">
        <v>17.421072811527964</v>
      </c>
      <c r="AF42" s="56">
        <v>1</v>
      </c>
    </row>
    <row r="43" spans="2:32" x14ac:dyDescent="0.25">
      <c r="B43" s="38" t="s">
        <v>778</v>
      </c>
      <c r="D43" s="56">
        <v>0</v>
      </c>
      <c r="F43" s="56">
        <v>0</v>
      </c>
      <c r="H43" s="56">
        <v>0</v>
      </c>
      <c r="J43" s="56">
        <v>0</v>
      </c>
      <c r="K43" s="1">
        <v>5.8198946515397081</v>
      </c>
      <c r="L43" s="56">
        <v>1</v>
      </c>
      <c r="N43" s="56">
        <v>0</v>
      </c>
      <c r="P43" s="56">
        <v>0</v>
      </c>
      <c r="R43" s="56">
        <v>0</v>
      </c>
      <c r="T43" s="56">
        <v>0</v>
      </c>
      <c r="V43" s="56">
        <v>0</v>
      </c>
      <c r="X43" s="56">
        <v>0</v>
      </c>
      <c r="Z43" s="56">
        <v>0</v>
      </c>
      <c r="AB43" s="56">
        <v>0</v>
      </c>
      <c r="AD43" s="56">
        <v>0</v>
      </c>
      <c r="AE43" s="1">
        <v>5.8198946515397081</v>
      </c>
      <c r="AF43" s="56">
        <v>1</v>
      </c>
    </row>
    <row r="44" spans="2:32" x14ac:dyDescent="0.25">
      <c r="B44" s="38" t="s">
        <v>748</v>
      </c>
      <c r="D44" s="56">
        <v>0</v>
      </c>
      <c r="F44" s="56">
        <v>0</v>
      </c>
      <c r="H44" s="56">
        <v>0</v>
      </c>
      <c r="J44" s="56">
        <v>0</v>
      </c>
      <c r="K44" s="1">
        <v>92.552838040866789</v>
      </c>
      <c r="L44" s="56">
        <v>0.35840440496783782</v>
      </c>
      <c r="M44" s="1">
        <v>5.949027338208011</v>
      </c>
      <c r="N44" s="56">
        <v>2.3037193114990015E-2</v>
      </c>
      <c r="O44" s="1">
        <v>57.002263322494571</v>
      </c>
      <c r="P44" s="56">
        <v>0.22073728586148647</v>
      </c>
      <c r="R44" s="56">
        <v>0</v>
      </c>
      <c r="S44" s="1">
        <v>83.001364976710278</v>
      </c>
      <c r="T44" s="56">
        <v>0.32141699223594744</v>
      </c>
      <c r="V44" s="56">
        <v>0</v>
      </c>
      <c r="X44" s="56">
        <v>0</v>
      </c>
      <c r="Z44" s="56">
        <v>0</v>
      </c>
      <c r="AB44" s="56">
        <v>0</v>
      </c>
      <c r="AC44" s="1">
        <v>19.730277863569061</v>
      </c>
      <c r="AD44" s="56">
        <v>7.6404123819738309E-2</v>
      </c>
      <c r="AE44" s="1">
        <v>258.23577154184869</v>
      </c>
      <c r="AF44" s="56">
        <v>1</v>
      </c>
    </row>
    <row r="45" spans="2:32" x14ac:dyDescent="0.25">
      <c r="B45" s="38" t="s">
        <v>812</v>
      </c>
      <c r="D45" s="56">
        <v>0</v>
      </c>
      <c r="F45" s="56">
        <v>0</v>
      </c>
      <c r="H45" s="56">
        <v>0</v>
      </c>
      <c r="J45" s="56">
        <v>0</v>
      </c>
      <c r="K45" s="1">
        <v>6.8906252626805244</v>
      </c>
      <c r="L45" s="56">
        <v>0.70879688902170879</v>
      </c>
      <c r="N45" s="56">
        <v>0</v>
      </c>
      <c r="P45" s="56">
        <v>0</v>
      </c>
      <c r="R45" s="56">
        <v>0</v>
      </c>
      <c r="T45" s="56">
        <v>0</v>
      </c>
      <c r="V45" s="56">
        <v>0</v>
      </c>
      <c r="X45" s="56">
        <v>0</v>
      </c>
      <c r="Z45" s="56">
        <v>0</v>
      </c>
      <c r="AB45" s="56">
        <v>0</v>
      </c>
      <c r="AC45" s="1">
        <v>2.8309541762347052</v>
      </c>
      <c r="AD45" s="56">
        <v>0.29120311097829116</v>
      </c>
      <c r="AE45" s="1">
        <v>9.7215794389152297</v>
      </c>
      <c r="AF45" s="56">
        <v>1</v>
      </c>
    </row>
    <row r="46" spans="2:32" x14ac:dyDescent="0.25">
      <c r="B46" s="38" t="s">
        <v>769</v>
      </c>
      <c r="D46" s="56">
        <v>0</v>
      </c>
      <c r="F46" s="56">
        <v>0</v>
      </c>
      <c r="H46" s="56">
        <v>0</v>
      </c>
      <c r="J46" s="56">
        <v>0</v>
      </c>
      <c r="K46" s="1">
        <v>5.949027338208011</v>
      </c>
      <c r="L46" s="56">
        <v>0.48558341580769465</v>
      </c>
      <c r="N46" s="56">
        <v>0</v>
      </c>
      <c r="P46" s="56">
        <v>0</v>
      </c>
      <c r="R46" s="56">
        <v>0</v>
      </c>
      <c r="S46" s="1">
        <v>6.3022710886806053</v>
      </c>
      <c r="T46" s="56">
        <v>0.51441658419230529</v>
      </c>
      <c r="V46" s="56">
        <v>0</v>
      </c>
      <c r="X46" s="56">
        <v>0</v>
      </c>
      <c r="Z46" s="56">
        <v>0</v>
      </c>
      <c r="AB46" s="56">
        <v>0</v>
      </c>
      <c r="AD46" s="56">
        <v>0</v>
      </c>
      <c r="AE46" s="1">
        <v>12.251298426888617</v>
      </c>
      <c r="AF46" s="56">
        <v>1</v>
      </c>
    </row>
    <row r="47" spans="2:32" x14ac:dyDescent="0.25">
      <c r="B47" s="38" t="s">
        <v>813</v>
      </c>
      <c r="D47" s="56">
        <v>0</v>
      </c>
      <c r="F47" s="56">
        <v>0</v>
      </c>
      <c r="H47" s="56">
        <v>0</v>
      </c>
      <c r="J47" s="56">
        <v>0</v>
      </c>
      <c r="K47" s="1">
        <v>51.292116754540039</v>
      </c>
      <c r="L47" s="56">
        <v>0.57684036985536002</v>
      </c>
      <c r="N47" s="56">
        <v>0</v>
      </c>
      <c r="O47" s="1">
        <v>30.7799528646295</v>
      </c>
      <c r="P47" s="56">
        <v>0.34615688565810387</v>
      </c>
      <c r="R47" s="56">
        <v>0</v>
      </c>
      <c r="S47" s="1">
        <v>6.8470134321801659</v>
      </c>
      <c r="T47" s="56">
        <v>7.7002744486536129E-2</v>
      </c>
      <c r="V47" s="56">
        <v>0</v>
      </c>
      <c r="X47" s="56">
        <v>0</v>
      </c>
      <c r="Z47" s="56">
        <v>0</v>
      </c>
      <c r="AB47" s="56">
        <v>0</v>
      </c>
      <c r="AD47" s="56">
        <v>0</v>
      </c>
      <c r="AE47" s="1">
        <v>88.919083051349702</v>
      </c>
      <c r="AF47" s="56">
        <v>1</v>
      </c>
    </row>
    <row r="48" spans="2:32" x14ac:dyDescent="0.25">
      <c r="B48" s="38" t="s">
        <v>814</v>
      </c>
      <c r="D48" s="56">
        <v>0</v>
      </c>
      <c r="F48" s="56">
        <v>0</v>
      </c>
      <c r="H48" s="56">
        <v>0</v>
      </c>
      <c r="J48" s="56">
        <v>0</v>
      </c>
      <c r="K48" s="1">
        <v>14.742448524461535</v>
      </c>
      <c r="L48" s="56">
        <v>1</v>
      </c>
      <c r="N48" s="56">
        <v>0</v>
      </c>
      <c r="P48" s="56">
        <v>0</v>
      </c>
      <c r="R48" s="56">
        <v>0</v>
      </c>
      <c r="T48" s="56">
        <v>0</v>
      </c>
      <c r="V48" s="56">
        <v>0</v>
      </c>
      <c r="X48" s="56">
        <v>0</v>
      </c>
      <c r="Z48" s="56">
        <v>0</v>
      </c>
      <c r="AB48" s="56">
        <v>0</v>
      </c>
      <c r="AD48" s="56">
        <v>0</v>
      </c>
      <c r="AE48" s="1">
        <v>14.742448524461535</v>
      </c>
      <c r="AF48" s="56">
        <v>1</v>
      </c>
    </row>
    <row r="49" spans="2:32" x14ac:dyDescent="0.25">
      <c r="B49" s="38" t="s">
        <v>815</v>
      </c>
      <c r="D49" s="56">
        <v>0</v>
      </c>
      <c r="F49" s="56">
        <v>0</v>
      </c>
      <c r="H49" s="56">
        <v>0</v>
      </c>
      <c r="J49" s="56">
        <v>0</v>
      </c>
      <c r="L49" s="56">
        <v>0</v>
      </c>
      <c r="N49" s="56">
        <v>0</v>
      </c>
      <c r="P49" s="56">
        <v>0</v>
      </c>
      <c r="R49" s="56">
        <v>0</v>
      </c>
      <c r="S49" s="1">
        <v>1.4697792781985812</v>
      </c>
      <c r="T49" s="56">
        <v>1</v>
      </c>
      <c r="V49" s="56">
        <v>0</v>
      </c>
      <c r="X49" s="56">
        <v>0</v>
      </c>
      <c r="Z49" s="56">
        <v>0</v>
      </c>
      <c r="AB49" s="56">
        <v>0</v>
      </c>
      <c r="AD49" s="56">
        <v>0</v>
      </c>
      <c r="AE49" s="1">
        <v>1.4697792781985812</v>
      </c>
      <c r="AF49" s="56">
        <v>1</v>
      </c>
    </row>
    <row r="50" spans="2:32" x14ac:dyDescent="0.25">
      <c r="B50" s="38" t="s">
        <v>816</v>
      </c>
      <c r="D50" s="56">
        <v>0</v>
      </c>
      <c r="F50" s="56">
        <v>0</v>
      </c>
      <c r="G50" s="1">
        <v>6.8906252626805244</v>
      </c>
      <c r="H50" s="56">
        <v>0.1500425381086192</v>
      </c>
      <c r="J50" s="56">
        <v>0</v>
      </c>
      <c r="K50" s="1">
        <v>39.033852885591301</v>
      </c>
      <c r="L50" s="56">
        <v>0.84995746189138088</v>
      </c>
      <c r="N50" s="56">
        <v>0</v>
      </c>
      <c r="P50" s="56">
        <v>0</v>
      </c>
      <c r="R50" s="56">
        <v>0</v>
      </c>
      <c r="T50" s="56">
        <v>0</v>
      </c>
      <c r="V50" s="56">
        <v>0</v>
      </c>
      <c r="X50" s="56">
        <v>0</v>
      </c>
      <c r="Z50" s="56">
        <v>0</v>
      </c>
      <c r="AB50" s="56">
        <v>0</v>
      </c>
      <c r="AD50" s="56">
        <v>0</v>
      </c>
      <c r="AE50" s="1">
        <v>45.924478148271824</v>
      </c>
      <c r="AF50" s="56">
        <v>1</v>
      </c>
    </row>
    <row r="51" spans="2:32" x14ac:dyDescent="0.25">
      <c r="B51" s="38" t="s">
        <v>817</v>
      </c>
      <c r="D51" s="56">
        <v>0</v>
      </c>
      <c r="F51" s="56">
        <v>0</v>
      </c>
      <c r="H51" s="56">
        <v>0</v>
      </c>
      <c r="J51" s="56">
        <v>0</v>
      </c>
      <c r="K51" s="1">
        <v>9.1468790774874424</v>
      </c>
      <c r="L51" s="56">
        <v>0.50642218821645824</v>
      </c>
      <c r="N51" s="56">
        <v>0</v>
      </c>
      <c r="P51" s="56">
        <v>0</v>
      </c>
      <c r="R51" s="56">
        <v>0</v>
      </c>
      <c r="S51" s="1">
        <v>8.9148869555162804</v>
      </c>
      <c r="T51" s="56">
        <v>0.49357781178354188</v>
      </c>
      <c r="V51" s="56">
        <v>0</v>
      </c>
      <c r="X51" s="56">
        <v>0</v>
      </c>
      <c r="Z51" s="56">
        <v>0</v>
      </c>
      <c r="AB51" s="56">
        <v>0</v>
      </c>
      <c r="AD51" s="56">
        <v>0</v>
      </c>
      <c r="AE51" s="1">
        <v>18.061766033003721</v>
      </c>
      <c r="AF51" s="56">
        <v>1</v>
      </c>
    </row>
    <row r="52" spans="2:32" x14ac:dyDescent="0.25">
      <c r="B52" s="38" t="s">
        <v>818</v>
      </c>
      <c r="D52" s="56">
        <v>0</v>
      </c>
      <c r="F52" s="56">
        <v>0</v>
      </c>
      <c r="H52" s="56">
        <v>0</v>
      </c>
      <c r="J52" s="56">
        <v>0</v>
      </c>
      <c r="K52" s="1">
        <v>6.547815230961298</v>
      </c>
      <c r="L52" s="56">
        <v>1</v>
      </c>
      <c r="N52" s="56">
        <v>0</v>
      </c>
      <c r="P52" s="56">
        <v>0</v>
      </c>
      <c r="R52" s="56">
        <v>0</v>
      </c>
      <c r="T52" s="56">
        <v>0</v>
      </c>
      <c r="V52" s="56">
        <v>0</v>
      </c>
      <c r="X52" s="56">
        <v>0</v>
      </c>
      <c r="Z52" s="56">
        <v>0</v>
      </c>
      <c r="AB52" s="56">
        <v>0</v>
      </c>
      <c r="AD52" s="56">
        <v>0</v>
      </c>
      <c r="AE52" s="1">
        <v>6.547815230961298</v>
      </c>
      <c r="AF52" s="56">
        <v>1</v>
      </c>
    </row>
    <row r="53" spans="2:32" x14ac:dyDescent="0.25">
      <c r="B53" s="38" t="s">
        <v>836</v>
      </c>
      <c r="D53" s="56">
        <v>0</v>
      </c>
      <c r="F53" s="56">
        <v>0</v>
      </c>
      <c r="H53" s="56">
        <v>0</v>
      </c>
      <c r="J53" s="56">
        <v>0</v>
      </c>
      <c r="L53" s="56">
        <v>0</v>
      </c>
      <c r="N53" s="56">
        <v>0</v>
      </c>
      <c r="O53" s="1">
        <v>9.9615891527995064</v>
      </c>
      <c r="P53" s="56">
        <v>1</v>
      </c>
      <c r="R53" s="56">
        <v>0</v>
      </c>
      <c r="T53" s="56">
        <v>0</v>
      </c>
      <c r="V53" s="56">
        <v>0</v>
      </c>
      <c r="X53" s="56">
        <v>0</v>
      </c>
      <c r="Z53" s="56">
        <v>0</v>
      </c>
      <c r="AB53" s="56">
        <v>0</v>
      </c>
      <c r="AD53" s="56">
        <v>0</v>
      </c>
      <c r="AE53" s="1">
        <v>9.9615891527995064</v>
      </c>
      <c r="AF53" s="56">
        <v>1</v>
      </c>
    </row>
    <row r="54" spans="2:32" x14ac:dyDescent="0.25">
      <c r="B54" s="38" t="s">
        <v>820</v>
      </c>
      <c r="D54" s="56">
        <v>0</v>
      </c>
      <c r="F54" s="56">
        <v>0</v>
      </c>
      <c r="H54" s="56">
        <v>0</v>
      </c>
      <c r="J54" s="56">
        <v>0</v>
      </c>
      <c r="K54" s="1">
        <v>9.1468790774874424</v>
      </c>
      <c r="L54" s="56">
        <v>0.36319646686585383</v>
      </c>
      <c r="N54" s="56">
        <v>0</v>
      </c>
      <c r="P54" s="56">
        <v>0</v>
      </c>
      <c r="R54" s="56">
        <v>0</v>
      </c>
      <c r="T54" s="56">
        <v>0</v>
      </c>
      <c r="V54" s="56">
        <v>0</v>
      </c>
      <c r="X54" s="56">
        <v>0</v>
      </c>
      <c r="Z54" s="56">
        <v>0</v>
      </c>
      <c r="AB54" s="56">
        <v>0</v>
      </c>
      <c r="AC54" s="1">
        <v>16.037504340167967</v>
      </c>
      <c r="AD54" s="56">
        <v>0.63680353313414606</v>
      </c>
      <c r="AE54" s="1">
        <v>25.184383417655411</v>
      </c>
      <c r="AF54" s="56">
        <v>1</v>
      </c>
    </row>
    <row r="55" spans="2:32" x14ac:dyDescent="0.25">
      <c r="B55" s="38" t="s">
        <v>822</v>
      </c>
      <c r="D55" s="56">
        <v>0</v>
      </c>
      <c r="F55" s="56">
        <v>0</v>
      </c>
      <c r="H55" s="56">
        <v>0</v>
      </c>
      <c r="J55" s="56">
        <v>0</v>
      </c>
      <c r="K55" s="1">
        <v>6.547815230961298</v>
      </c>
      <c r="L55" s="56">
        <v>1</v>
      </c>
      <c r="N55" s="56">
        <v>0</v>
      </c>
      <c r="P55" s="56">
        <v>0</v>
      </c>
      <c r="R55" s="56">
        <v>0</v>
      </c>
      <c r="T55" s="56">
        <v>0</v>
      </c>
      <c r="V55" s="56">
        <v>0</v>
      </c>
      <c r="X55" s="56">
        <v>0</v>
      </c>
      <c r="Z55" s="56">
        <v>0</v>
      </c>
      <c r="AB55" s="56">
        <v>0</v>
      </c>
      <c r="AD55" s="56">
        <v>0</v>
      </c>
      <c r="AE55" s="1">
        <v>6.547815230961298</v>
      </c>
      <c r="AF55" s="56">
        <v>1</v>
      </c>
    </row>
    <row r="56" spans="2:32" x14ac:dyDescent="0.25">
      <c r="B56" s="38" t="s">
        <v>823</v>
      </c>
      <c r="D56" s="56">
        <v>0</v>
      </c>
      <c r="F56" s="56">
        <v>0</v>
      </c>
      <c r="H56" s="56">
        <v>0</v>
      </c>
      <c r="J56" s="56">
        <v>0</v>
      </c>
      <c r="K56" s="1">
        <v>6.8906252626805244</v>
      </c>
      <c r="L56" s="56">
        <v>0.5</v>
      </c>
      <c r="N56" s="56">
        <v>0</v>
      </c>
      <c r="O56" s="1">
        <v>6.8906252626805244</v>
      </c>
      <c r="P56" s="56">
        <v>0.5</v>
      </c>
      <c r="R56" s="56">
        <v>0</v>
      </c>
      <c r="T56" s="56">
        <v>0</v>
      </c>
      <c r="V56" s="56">
        <v>0</v>
      </c>
      <c r="X56" s="56">
        <v>0</v>
      </c>
      <c r="Z56" s="56">
        <v>0</v>
      </c>
      <c r="AB56" s="56">
        <v>0</v>
      </c>
      <c r="AD56" s="56">
        <v>0</v>
      </c>
      <c r="AE56" s="1">
        <v>13.781250525361049</v>
      </c>
      <c r="AF56" s="56">
        <v>1</v>
      </c>
    </row>
    <row r="57" spans="2:32" x14ac:dyDescent="0.25">
      <c r="B57" s="38" t="s">
        <v>824</v>
      </c>
      <c r="D57" s="56">
        <v>0</v>
      </c>
      <c r="F57" s="56">
        <v>0</v>
      </c>
      <c r="H57" s="56">
        <v>0</v>
      </c>
      <c r="J57" s="56">
        <v>0</v>
      </c>
      <c r="K57" s="1">
        <v>11.889816167430828</v>
      </c>
      <c r="L57" s="56">
        <v>0.36366389307733371</v>
      </c>
      <c r="N57" s="56">
        <v>0</v>
      </c>
      <c r="O57" s="1">
        <v>11.889816167430828</v>
      </c>
      <c r="P57" s="56">
        <v>0.36366389307733371</v>
      </c>
      <c r="R57" s="56">
        <v>0</v>
      </c>
      <c r="S57" s="1">
        <v>8.9148869555162804</v>
      </c>
      <c r="T57" s="56">
        <v>0.27267221384533247</v>
      </c>
      <c r="V57" s="56">
        <v>0</v>
      </c>
      <c r="X57" s="56">
        <v>0</v>
      </c>
      <c r="Z57" s="56">
        <v>0</v>
      </c>
      <c r="AB57" s="56">
        <v>0</v>
      </c>
      <c r="AD57" s="56">
        <v>0</v>
      </c>
      <c r="AE57" s="1">
        <v>32.69451929037794</v>
      </c>
      <c r="AF57" s="56">
        <v>1</v>
      </c>
    </row>
    <row r="58" spans="2:32" x14ac:dyDescent="0.25">
      <c r="B58" s="38" t="s">
        <v>825</v>
      </c>
      <c r="D58" s="56">
        <v>0</v>
      </c>
      <c r="F58" s="56">
        <v>0</v>
      </c>
      <c r="H58" s="56">
        <v>0</v>
      </c>
      <c r="J58" s="56">
        <v>0</v>
      </c>
      <c r="L58" s="56">
        <v>0</v>
      </c>
      <c r="N58" s="56">
        <v>0</v>
      </c>
      <c r="O58" s="1">
        <v>9.9615891527995064</v>
      </c>
      <c r="P58" s="56">
        <v>1</v>
      </c>
      <c r="R58" s="56">
        <v>0</v>
      </c>
      <c r="T58" s="56">
        <v>0</v>
      </c>
      <c r="V58" s="56">
        <v>0</v>
      </c>
      <c r="X58" s="56">
        <v>0</v>
      </c>
      <c r="Z58" s="56">
        <v>0</v>
      </c>
      <c r="AB58" s="56">
        <v>0</v>
      </c>
      <c r="AD58" s="56">
        <v>0</v>
      </c>
      <c r="AE58" s="1">
        <v>9.9615891527995064</v>
      </c>
      <c r="AF58" s="56">
        <v>1</v>
      </c>
    </row>
    <row r="59" spans="2:32" x14ac:dyDescent="0.25">
      <c r="B59" s="38" t="s">
        <v>827</v>
      </c>
      <c r="D59" s="56">
        <v>0</v>
      </c>
      <c r="F59" s="56">
        <v>0</v>
      </c>
      <c r="H59" s="56">
        <v>0</v>
      </c>
      <c r="J59" s="56">
        <v>0</v>
      </c>
      <c r="K59" s="1">
        <v>123.54507228448605</v>
      </c>
      <c r="L59" s="56">
        <v>0.40041531543259079</v>
      </c>
      <c r="N59" s="56">
        <v>0</v>
      </c>
      <c r="O59" s="1">
        <v>35.672979272018026</v>
      </c>
      <c r="P59" s="56">
        <v>0.11561778210573809</v>
      </c>
      <c r="R59" s="56">
        <v>0</v>
      </c>
      <c r="S59" s="1">
        <v>149.32427318203267</v>
      </c>
      <c r="T59" s="56">
        <v>0.48396690246167107</v>
      </c>
      <c r="V59" s="56">
        <v>0</v>
      </c>
      <c r="X59" s="56">
        <v>0</v>
      </c>
      <c r="Z59" s="56">
        <v>0</v>
      </c>
      <c r="AB59" s="56">
        <v>0</v>
      </c>
      <c r="AD59" s="56">
        <v>0</v>
      </c>
      <c r="AE59" s="1">
        <v>308.54232473853676</v>
      </c>
      <c r="AF59" s="56">
        <v>1</v>
      </c>
    </row>
    <row r="60" spans="2:32" x14ac:dyDescent="0.25">
      <c r="B60" s="38" t="s">
        <v>771</v>
      </c>
      <c r="D60" s="56">
        <v>0</v>
      </c>
      <c r="F60" s="56">
        <v>0</v>
      </c>
      <c r="H60" s="56">
        <v>0</v>
      </c>
      <c r="J60" s="56">
        <v>0</v>
      </c>
      <c r="K60" s="1">
        <v>55.821108492426319</v>
      </c>
      <c r="L60" s="56">
        <v>0.4581166242573439</v>
      </c>
      <c r="N60" s="56">
        <v>0</v>
      </c>
      <c r="O60" s="1">
        <v>12.208153991749679</v>
      </c>
      <c r="P60" s="56">
        <v>0.10019074228654908</v>
      </c>
      <c r="R60" s="56">
        <v>0</v>
      </c>
      <c r="S60" s="1">
        <v>38.83874609385601</v>
      </c>
      <c r="T60" s="56">
        <v>0.3187445704937853</v>
      </c>
      <c r="V60" s="56">
        <v>0</v>
      </c>
      <c r="X60" s="56">
        <v>0</v>
      </c>
      <c r="Z60" s="56">
        <v>0</v>
      </c>
      <c r="AB60" s="56">
        <v>0</v>
      </c>
      <c r="AC60" s="1">
        <v>14.981113537801084</v>
      </c>
      <c r="AD60" s="56">
        <v>0.1229480629623218</v>
      </c>
      <c r="AE60" s="1">
        <v>121.84912211583308</v>
      </c>
      <c r="AF60" s="56">
        <v>1</v>
      </c>
    </row>
    <row r="61" spans="2:32" x14ac:dyDescent="0.25">
      <c r="B61" s="38" t="s">
        <v>772</v>
      </c>
      <c r="D61" s="56">
        <v>0</v>
      </c>
      <c r="F61" s="56">
        <v>0</v>
      </c>
      <c r="H61" s="56">
        <v>0</v>
      </c>
      <c r="J61" s="56">
        <v>0</v>
      </c>
      <c r="K61" s="1">
        <v>13.972338070420729</v>
      </c>
      <c r="L61" s="56">
        <v>1</v>
      </c>
      <c r="N61" s="56">
        <v>0</v>
      </c>
      <c r="P61" s="56">
        <v>0</v>
      </c>
      <c r="R61" s="56">
        <v>0</v>
      </c>
      <c r="T61" s="56">
        <v>0</v>
      </c>
      <c r="V61" s="56">
        <v>0</v>
      </c>
      <c r="X61" s="56">
        <v>0</v>
      </c>
      <c r="Z61" s="56">
        <v>0</v>
      </c>
      <c r="AB61" s="56">
        <v>0</v>
      </c>
      <c r="AD61" s="56">
        <v>0</v>
      </c>
      <c r="AE61" s="1">
        <v>13.972338070420729</v>
      </c>
      <c r="AF61" s="56">
        <v>1</v>
      </c>
    </row>
    <row r="62" spans="2:32" x14ac:dyDescent="0.25">
      <c r="B62" s="38" t="s">
        <v>773</v>
      </c>
      <c r="D62" s="56">
        <v>0</v>
      </c>
      <c r="F62" s="56">
        <v>0</v>
      </c>
      <c r="H62" s="56">
        <v>0</v>
      </c>
      <c r="J62" s="56">
        <v>0</v>
      </c>
      <c r="K62" s="1">
        <v>5.8668414498263086</v>
      </c>
      <c r="L62" s="56">
        <v>1</v>
      </c>
      <c r="N62" s="56">
        <v>0</v>
      </c>
      <c r="P62" s="56">
        <v>0</v>
      </c>
      <c r="R62" s="56">
        <v>0</v>
      </c>
      <c r="T62" s="56">
        <v>0</v>
      </c>
      <c r="V62" s="56">
        <v>0</v>
      </c>
      <c r="X62" s="56">
        <v>0</v>
      </c>
      <c r="Z62" s="56">
        <v>0</v>
      </c>
      <c r="AB62" s="56">
        <v>0</v>
      </c>
      <c r="AD62" s="56">
        <v>0</v>
      </c>
      <c r="AE62" s="1">
        <v>5.8668414498263086</v>
      </c>
      <c r="AF62" s="56">
        <v>1</v>
      </c>
    </row>
    <row r="63" spans="2:32" x14ac:dyDescent="0.25">
      <c r="B63" s="38" t="s">
        <v>729</v>
      </c>
      <c r="C63" s="1">
        <v>317.11471439027372</v>
      </c>
      <c r="D63" s="56">
        <v>9.4385580041066609E-3</v>
      </c>
      <c r="E63" s="1">
        <v>1370.5628807695282</v>
      </c>
      <c r="F63" s="56">
        <v>4.0793241881857879E-2</v>
      </c>
      <c r="G63" s="1">
        <v>300.62449678339357</v>
      </c>
      <c r="H63" s="56">
        <v>8.9477454737510748E-3</v>
      </c>
      <c r="I63" s="1">
        <v>52.152139194553939</v>
      </c>
      <c r="J63" s="56">
        <v>1.5522489764389798E-3</v>
      </c>
      <c r="K63" s="1">
        <v>13094.531904449181</v>
      </c>
      <c r="L63" s="56">
        <v>0.38974381606481395</v>
      </c>
      <c r="M63" s="1">
        <v>285.85413243520435</v>
      </c>
      <c r="N63" s="56">
        <v>8.5081224152303656E-3</v>
      </c>
      <c r="O63" s="1">
        <v>2790.9105056211006</v>
      </c>
      <c r="P63" s="56">
        <v>8.306826992315483E-2</v>
      </c>
      <c r="Q63" s="1">
        <v>44.371832367467263</v>
      </c>
      <c r="R63" s="56">
        <v>1.3206770122732672E-3</v>
      </c>
      <c r="S63" s="1">
        <v>12862.914050417248</v>
      </c>
      <c r="T63" s="47">
        <v>0.38284997465392118</v>
      </c>
      <c r="U63" s="1">
        <v>1020.1450201166193</v>
      </c>
      <c r="V63" s="56">
        <v>3.0363453690519102E-2</v>
      </c>
      <c r="W63" s="1">
        <v>100.39942110876238</v>
      </c>
      <c r="X63" s="56">
        <v>2.9882743269602414E-3</v>
      </c>
      <c r="Y63" s="1">
        <v>346.15564773702528</v>
      </c>
      <c r="Z63" s="56">
        <v>1.0302928282268427E-2</v>
      </c>
      <c r="AA63" s="1">
        <v>121.04374535937539</v>
      </c>
      <c r="AB63" s="56">
        <v>3.6027291064227645E-3</v>
      </c>
      <c r="AC63" s="1">
        <v>891.01212251799632</v>
      </c>
      <c r="AD63" s="56">
        <v>2.6519960188281441E-2</v>
      </c>
      <c r="AE63" s="1">
        <v>33597.792613267724</v>
      </c>
      <c r="AF63" s="56">
        <v>1</v>
      </c>
    </row>
    <row r="64" spans="2:32" x14ac:dyDescent="0.25">
      <c r="B64" s="38" t="s">
        <v>758</v>
      </c>
      <c r="C64" s="1">
        <v>6.8906252626805244</v>
      </c>
      <c r="D64" s="56">
        <v>0.72731940090125613</v>
      </c>
      <c r="F64" s="56">
        <v>0</v>
      </c>
      <c r="H64" s="56">
        <v>0</v>
      </c>
      <c r="J64" s="56">
        <v>0</v>
      </c>
      <c r="K64" s="1">
        <v>2.5833764677037081</v>
      </c>
      <c r="L64" s="56">
        <v>0.27268059909874381</v>
      </c>
      <c r="N64" s="56">
        <v>0</v>
      </c>
      <c r="P64" s="56">
        <v>0</v>
      </c>
      <c r="R64" s="56">
        <v>0</v>
      </c>
      <c r="T64" s="56">
        <v>0</v>
      </c>
      <c r="V64" s="56">
        <v>0</v>
      </c>
      <c r="X64" s="56">
        <v>0</v>
      </c>
      <c r="Z64" s="56">
        <v>0</v>
      </c>
      <c r="AB64" s="56">
        <v>0</v>
      </c>
      <c r="AD64" s="56">
        <v>0</v>
      </c>
      <c r="AE64" s="1">
        <v>9.4740017303842325</v>
      </c>
      <c r="AF64" s="56">
        <v>1</v>
      </c>
    </row>
    <row r="65" spans="2:32" x14ac:dyDescent="0.25">
      <c r="B65" s="38" t="s">
        <v>750</v>
      </c>
      <c r="C65" s="1">
        <v>57.793426933045161</v>
      </c>
      <c r="D65" s="56">
        <v>1.1771431555344476E-2</v>
      </c>
      <c r="E65" s="1">
        <v>47.326748866349774</v>
      </c>
      <c r="F65" s="56">
        <v>9.6395665490234522E-3</v>
      </c>
      <c r="G65" s="1">
        <v>36.737605064876774</v>
      </c>
      <c r="H65" s="56">
        <v>7.4827575812294418E-3</v>
      </c>
      <c r="J65" s="56">
        <v>0</v>
      </c>
      <c r="K65" s="1">
        <v>1274.3108424164579</v>
      </c>
      <c r="L65" s="56">
        <v>0.25955309552965306</v>
      </c>
      <c r="M65" s="1">
        <v>19.215094433264486</v>
      </c>
      <c r="N65" s="56">
        <v>3.9137524966757591E-3</v>
      </c>
      <c r="O65" s="1">
        <v>317.64078224606692</v>
      </c>
      <c r="P65" s="56">
        <v>6.4697439238677823E-2</v>
      </c>
      <c r="R65" s="56">
        <v>0</v>
      </c>
      <c r="S65" s="1">
        <v>2913.8465005173753</v>
      </c>
      <c r="T65" s="47">
        <v>0.59349560086405162</v>
      </c>
      <c r="U65" s="1">
        <v>119.25972765661757</v>
      </c>
      <c r="V65" s="56">
        <v>2.4290958261486962E-2</v>
      </c>
      <c r="X65" s="56">
        <v>0</v>
      </c>
      <c r="Y65" s="1">
        <v>36.572779331505444</v>
      </c>
      <c r="Z65" s="56">
        <v>7.4491856866057181E-3</v>
      </c>
      <c r="AA65" s="1">
        <v>14.981113537801084</v>
      </c>
      <c r="AB65" s="56">
        <v>3.0513704064888559E-3</v>
      </c>
      <c r="AC65" s="1">
        <v>71.94991761023141</v>
      </c>
      <c r="AD65" s="56">
        <v>1.4654841830762618E-2</v>
      </c>
      <c r="AE65" s="1">
        <v>4909.6345386135927</v>
      </c>
      <c r="AF65" s="56">
        <v>1</v>
      </c>
    </row>
    <row r="66" spans="2:32" x14ac:dyDescent="0.25">
      <c r="B66" s="38" t="s">
        <v>774</v>
      </c>
      <c r="D66" s="56">
        <v>0</v>
      </c>
      <c r="F66" s="56">
        <v>0</v>
      </c>
      <c r="H66" s="56">
        <v>0</v>
      </c>
      <c r="J66" s="56">
        <v>0</v>
      </c>
      <c r="K66" s="1">
        <v>14.981113537801084</v>
      </c>
      <c r="L66" s="56">
        <v>0.45973618057649812</v>
      </c>
      <c r="N66" s="56">
        <v>0</v>
      </c>
      <c r="P66" s="56">
        <v>0</v>
      </c>
      <c r="R66" s="56">
        <v>0</v>
      </c>
      <c r="S66" s="1">
        <v>17.60521351397702</v>
      </c>
      <c r="T66" s="56">
        <v>0.54026381942350188</v>
      </c>
      <c r="V66" s="56">
        <v>0</v>
      </c>
      <c r="X66" s="56">
        <v>0</v>
      </c>
      <c r="Z66" s="56">
        <v>0</v>
      </c>
      <c r="AB66" s="56">
        <v>0</v>
      </c>
      <c r="AD66" s="56">
        <v>0</v>
      </c>
      <c r="AE66" s="1">
        <v>32.586327051778106</v>
      </c>
      <c r="AF66" s="56">
        <v>1</v>
      </c>
    </row>
    <row r="67" spans="2:32" x14ac:dyDescent="0.25">
      <c r="B67" s="38" t="s">
        <v>777</v>
      </c>
      <c r="C67" s="1">
        <v>8.9148869555162804</v>
      </c>
      <c r="D67" s="56">
        <v>0.19782521546358237</v>
      </c>
      <c r="F67" s="56">
        <v>0</v>
      </c>
      <c r="H67" s="56">
        <v>0</v>
      </c>
      <c r="J67" s="56">
        <v>0</v>
      </c>
      <c r="K67" s="1">
        <v>8.3604045408791059</v>
      </c>
      <c r="L67" s="56">
        <v>0.18552100973515268</v>
      </c>
      <c r="N67" s="56">
        <v>0</v>
      </c>
      <c r="P67" s="56">
        <v>0</v>
      </c>
      <c r="R67" s="56">
        <v>0</v>
      </c>
      <c r="T67" s="56">
        <v>0</v>
      </c>
      <c r="U67" s="1">
        <v>13.046722235004601</v>
      </c>
      <c r="V67" s="56">
        <v>0.28951243578431068</v>
      </c>
      <c r="X67" s="56">
        <v>0</v>
      </c>
      <c r="Z67" s="56">
        <v>0</v>
      </c>
      <c r="AB67" s="56">
        <v>0</v>
      </c>
      <c r="AC67" s="1">
        <v>14.742448524461535</v>
      </c>
      <c r="AD67" s="56">
        <v>0.3271413390169543</v>
      </c>
      <c r="AE67" s="1">
        <v>45.064462255861521</v>
      </c>
      <c r="AF67" s="56">
        <v>1</v>
      </c>
    </row>
    <row r="68" spans="2:32" x14ac:dyDescent="0.25">
      <c r="B68" s="38" t="s">
        <v>833</v>
      </c>
      <c r="D68" s="56">
        <v>0</v>
      </c>
      <c r="F68" s="56">
        <v>0</v>
      </c>
      <c r="H68" s="56">
        <v>0</v>
      </c>
      <c r="J68" s="56">
        <v>0</v>
      </c>
      <c r="L68" s="56">
        <v>0</v>
      </c>
      <c r="N68" s="56">
        <v>0</v>
      </c>
      <c r="P68" s="56">
        <v>0</v>
      </c>
      <c r="R68" s="56">
        <v>0</v>
      </c>
      <c r="S68" s="1">
        <v>1.8501503508185766</v>
      </c>
      <c r="T68" s="56">
        <v>0.16824092023036202</v>
      </c>
      <c r="U68" s="1">
        <v>9.1468790774874424</v>
      </c>
      <c r="V68" s="56">
        <v>0.83175907976963792</v>
      </c>
      <c r="X68" s="56">
        <v>0</v>
      </c>
      <c r="Z68" s="56">
        <v>0</v>
      </c>
      <c r="AB68" s="56">
        <v>0</v>
      </c>
      <c r="AD68" s="56">
        <v>0</v>
      </c>
      <c r="AE68" s="1">
        <v>10.997029428306019</v>
      </c>
      <c r="AF68" s="56">
        <v>1</v>
      </c>
    </row>
  </sheetData>
  <autoFilter ref="A9:AF68"/>
  <mergeCells count="14">
    <mergeCell ref="I8:J8"/>
    <mergeCell ref="G8:H8"/>
    <mergeCell ref="E8:F8"/>
    <mergeCell ref="C8:D8"/>
    <mergeCell ref="S8:T8"/>
    <mergeCell ref="Q8:R8"/>
    <mergeCell ref="O8:P8"/>
    <mergeCell ref="M8:N8"/>
    <mergeCell ref="K8:L8"/>
    <mergeCell ref="AC8:AD8"/>
    <mergeCell ref="AA8:AB8"/>
    <mergeCell ref="Y8:Z8"/>
    <mergeCell ref="W8:X8"/>
    <mergeCell ref="U8:V8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8"/>
  <sheetViews>
    <sheetView workbookViewId="0">
      <pane ySplit="10" topLeftCell="A11" activePane="bottomLeft" state="frozen"/>
      <selection activeCell="NM305" sqref="NM305"/>
      <selection pane="bottomLeft" activeCell="O20" sqref="O20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12.5703125" customWidth="1"/>
    <col min="4" max="4" width="10" bestFit="1" customWidth="1"/>
    <col min="5" max="5" width="8.28515625" style="56" bestFit="1" customWidth="1"/>
    <col min="6" max="6" width="10" bestFit="1" customWidth="1"/>
    <col min="7" max="7" width="8.28515625" style="56" bestFit="1" customWidth="1"/>
    <col min="8" max="8" width="10" bestFit="1" customWidth="1"/>
    <col min="9" max="9" width="8.28515625" style="56" bestFit="1" customWidth="1"/>
    <col min="10" max="10" width="10" bestFit="1" customWidth="1"/>
    <col min="11" max="11" width="8.28515625" style="56" bestFit="1" customWidth="1"/>
    <col min="12" max="12" width="10" bestFit="1" customWidth="1"/>
    <col min="13" max="13" width="8.28515625" style="56" bestFit="1" customWidth="1"/>
  </cols>
  <sheetData>
    <row r="1" spans="1:13" x14ac:dyDescent="0.25">
      <c r="A1" s="7" t="s">
        <v>504</v>
      </c>
    </row>
    <row r="3" spans="1:13" ht="18.75" x14ac:dyDescent="0.3">
      <c r="A3" s="8" t="s">
        <v>704</v>
      </c>
    </row>
    <row r="5" spans="1:13" x14ac:dyDescent="0.25">
      <c r="A5" t="s">
        <v>502</v>
      </c>
      <c r="B5" s="4" t="s">
        <v>997</v>
      </c>
    </row>
    <row r="6" spans="1:13" x14ac:dyDescent="0.25">
      <c r="A6" t="s">
        <v>503</v>
      </c>
      <c r="B6" t="s">
        <v>697</v>
      </c>
    </row>
    <row r="8" spans="1:13" x14ac:dyDescent="0.25">
      <c r="B8" s="2"/>
      <c r="C8" s="169" t="s">
        <v>400</v>
      </c>
      <c r="D8" s="158" t="s">
        <v>647</v>
      </c>
      <c r="E8" s="158"/>
      <c r="F8" s="158"/>
      <c r="G8" s="158"/>
      <c r="H8" s="158"/>
      <c r="I8" s="158"/>
      <c r="J8" s="158"/>
      <c r="K8" s="158"/>
      <c r="L8" s="2"/>
      <c r="M8" s="67"/>
    </row>
    <row r="9" spans="1:13" x14ac:dyDescent="0.25">
      <c r="B9" s="2"/>
      <c r="C9" s="169"/>
      <c r="D9" s="158" t="s">
        <v>674</v>
      </c>
      <c r="E9" s="158"/>
      <c r="F9" s="158" t="s">
        <v>507</v>
      </c>
      <c r="G9" s="158"/>
      <c r="H9" s="158" t="s">
        <v>508</v>
      </c>
      <c r="I9" s="158"/>
      <c r="J9" s="158" t="s">
        <v>509</v>
      </c>
      <c r="K9" s="158"/>
      <c r="L9" s="158" t="s">
        <v>673</v>
      </c>
      <c r="M9" s="158"/>
    </row>
    <row r="10" spans="1:13" x14ac:dyDescent="0.25">
      <c r="B10" s="3" t="s">
        <v>20</v>
      </c>
      <c r="C10" s="170"/>
      <c r="D10" s="6" t="s">
        <v>23</v>
      </c>
      <c r="E10" s="68" t="s">
        <v>24</v>
      </c>
      <c r="F10" s="6" t="s">
        <v>23</v>
      </c>
      <c r="G10" s="68" t="s">
        <v>24</v>
      </c>
      <c r="H10" s="6" t="s">
        <v>23</v>
      </c>
      <c r="I10" s="68" t="s">
        <v>24</v>
      </c>
      <c r="J10" s="6" t="s">
        <v>23</v>
      </c>
      <c r="K10" s="68" t="s">
        <v>24</v>
      </c>
      <c r="L10" s="2" t="s">
        <v>23</v>
      </c>
      <c r="M10" s="67" t="s">
        <v>24</v>
      </c>
    </row>
    <row r="11" spans="1:13" x14ac:dyDescent="0.25">
      <c r="B11" s="28" t="s">
        <v>672</v>
      </c>
      <c r="C11" s="21">
        <v>1</v>
      </c>
      <c r="D11" s="22">
        <v>46628.999113847487</v>
      </c>
      <c r="E11" s="69">
        <v>0.63554258363371341</v>
      </c>
      <c r="F11" s="22">
        <v>9257.240870202837</v>
      </c>
      <c r="G11" s="69">
        <v>0.12617407389774152</v>
      </c>
      <c r="H11" s="22">
        <v>9985.8877973566832</v>
      </c>
      <c r="I11" s="69">
        <v>0.1361053647133447</v>
      </c>
      <c r="J11" s="22">
        <v>7496.6760007821858</v>
      </c>
      <c r="K11" s="69">
        <v>0.10217797775520034</v>
      </c>
      <c r="L11" s="22">
        <v>73368.803782189192</v>
      </c>
      <c r="M11" s="69">
        <v>1</v>
      </c>
    </row>
    <row r="12" spans="1:13" x14ac:dyDescent="0.25">
      <c r="B12" s="28"/>
      <c r="C12" s="21">
        <v>2</v>
      </c>
      <c r="D12" s="22">
        <v>4796.9564066326402</v>
      </c>
      <c r="E12" s="69">
        <v>0.31672796049665947</v>
      </c>
      <c r="F12" s="22">
        <v>3715.1295169182226</v>
      </c>
      <c r="G12" s="69">
        <v>0.24529832984253783</v>
      </c>
      <c r="H12" s="22">
        <v>3866.2806735328199</v>
      </c>
      <c r="I12" s="69">
        <v>0.25527836582849311</v>
      </c>
      <c r="J12" s="22">
        <v>2766.9852661069181</v>
      </c>
      <c r="K12" s="69">
        <v>0.18269534383230962</v>
      </c>
      <c r="L12" s="22">
        <v>15145.351863190601</v>
      </c>
      <c r="M12" s="69">
        <v>1</v>
      </c>
    </row>
    <row r="13" spans="1:13" x14ac:dyDescent="0.25">
      <c r="B13" s="28"/>
      <c r="C13" s="21">
        <v>3</v>
      </c>
      <c r="D13" s="22">
        <v>562.98701065042133</v>
      </c>
      <c r="E13" s="69">
        <v>0.2493595287345875</v>
      </c>
      <c r="F13" s="22">
        <v>449.04908636740151</v>
      </c>
      <c r="G13" s="69">
        <v>0.19889387576794623</v>
      </c>
      <c r="H13" s="22">
        <v>714.23354837592672</v>
      </c>
      <c r="I13" s="69">
        <v>0.31635000037335231</v>
      </c>
      <c r="J13" s="22">
        <v>531.46244732949117</v>
      </c>
      <c r="K13" s="69">
        <v>0.23539659512411393</v>
      </c>
      <c r="L13" s="22">
        <v>2257.7320927232408</v>
      </c>
      <c r="M13" s="69">
        <v>1</v>
      </c>
    </row>
    <row r="14" spans="1:13" x14ac:dyDescent="0.25">
      <c r="B14" s="28"/>
      <c r="C14" s="21">
        <v>4</v>
      </c>
      <c r="D14" s="22">
        <v>139.57430122277259</v>
      </c>
      <c r="E14" s="69">
        <v>0.15587459554964353</v>
      </c>
      <c r="F14" s="22">
        <v>270.96641882869687</v>
      </c>
      <c r="G14" s="69">
        <v>0.30261144474615637</v>
      </c>
      <c r="H14" s="22">
        <v>284.16742215055154</v>
      </c>
      <c r="I14" s="69">
        <v>0.31735413760305509</v>
      </c>
      <c r="J14" s="22">
        <v>200.71872790857662</v>
      </c>
      <c r="K14" s="69">
        <v>0.22415982210114499</v>
      </c>
      <c r="L14" s="22">
        <v>895.42687011059763</v>
      </c>
      <c r="M14" s="69">
        <v>1</v>
      </c>
    </row>
    <row r="15" spans="1:13" x14ac:dyDescent="0.25">
      <c r="B15" s="28"/>
      <c r="C15" s="21">
        <v>5</v>
      </c>
      <c r="D15" s="22">
        <v>13.031901925479875</v>
      </c>
      <c r="E15" s="69">
        <v>6.906908448476376E-2</v>
      </c>
      <c r="F15" s="22">
        <v>50.003615513297987</v>
      </c>
      <c r="G15" s="69">
        <v>0.26501917864183483</v>
      </c>
      <c r="H15" s="22">
        <v>76.630925209294503</v>
      </c>
      <c r="I15" s="69">
        <v>0.4061439287751144</v>
      </c>
      <c r="J15" s="22">
        <v>49.012790943834297</v>
      </c>
      <c r="K15" s="69">
        <v>0.25976780809828715</v>
      </c>
      <c r="L15" s="22">
        <v>188.67923359190664</v>
      </c>
      <c r="M15" s="69">
        <v>1</v>
      </c>
    </row>
    <row r="16" spans="1:13" s="42" customFormat="1" x14ac:dyDescent="0.25">
      <c r="B16" s="23"/>
      <c r="C16" s="113" t="s">
        <v>996</v>
      </c>
      <c r="D16" s="22"/>
      <c r="E16" s="69">
        <v>0</v>
      </c>
      <c r="F16" s="22">
        <v>9.6650892754439148</v>
      </c>
      <c r="G16" s="69">
        <v>0.25578935855997648</v>
      </c>
      <c r="H16" s="22">
        <v>22.888072107520962</v>
      </c>
      <c r="I16" s="69">
        <v>0.60573939010908706</v>
      </c>
      <c r="J16" s="22">
        <v>5.2321840663364645</v>
      </c>
      <c r="K16" s="69">
        <v>0.13847125133093652</v>
      </c>
      <c r="L16" s="22">
        <v>37.785345449301339</v>
      </c>
      <c r="M16" s="69">
        <v>1</v>
      </c>
    </row>
    <row r="17" spans="2:13" x14ac:dyDescent="0.25">
      <c r="B17" s="24" t="s">
        <v>673</v>
      </c>
      <c r="C17" s="24"/>
      <c r="D17" s="25">
        <v>52141.548734278811</v>
      </c>
      <c r="E17" s="82">
        <v>0.56741108261559625</v>
      </c>
      <c r="F17" s="25">
        <v>13752.054597105902</v>
      </c>
      <c r="G17" s="82">
        <v>0.14965163821462721</v>
      </c>
      <c r="H17" s="25">
        <v>14950.088438732795</v>
      </c>
      <c r="I17" s="82">
        <v>0.16268879755471294</v>
      </c>
      <c r="J17" s="25">
        <v>11050.087417137343</v>
      </c>
      <c r="K17" s="82">
        <v>0.12024848161506377</v>
      </c>
      <c r="L17" s="25">
        <v>91893.779187254841</v>
      </c>
      <c r="M17" s="82">
        <v>1</v>
      </c>
    </row>
    <row r="18" spans="2:13" x14ac:dyDescent="0.25">
      <c r="B18" s="55" t="s">
        <v>705</v>
      </c>
      <c r="C18" s="42">
        <v>1</v>
      </c>
      <c r="D18" s="1">
        <v>736.00173070266408</v>
      </c>
      <c r="E18" s="56">
        <v>0.77237991645282722</v>
      </c>
      <c r="F18" s="1">
        <v>79.014876978828894</v>
      </c>
      <c r="G18" s="56">
        <v>8.2920326860064772E-2</v>
      </c>
      <c r="H18" s="1">
        <v>88.989152202937291</v>
      </c>
      <c r="I18" s="56">
        <v>9.338759825753741E-2</v>
      </c>
      <c r="J18" s="1">
        <v>48.895416110369354</v>
      </c>
      <c r="K18" s="56">
        <v>5.131215842957066E-2</v>
      </c>
      <c r="L18" s="1">
        <v>952.90117599479959</v>
      </c>
      <c r="M18" s="56">
        <v>1</v>
      </c>
    </row>
    <row r="19" spans="2:13" x14ac:dyDescent="0.25">
      <c r="B19" s="55"/>
      <c r="C19" s="42">
        <v>2</v>
      </c>
      <c r="D19" s="1">
        <v>92.773327399495628</v>
      </c>
      <c r="E19" s="56">
        <v>0.59240714359767921</v>
      </c>
      <c r="F19" s="1">
        <v>18.963570474918942</v>
      </c>
      <c r="G19" s="56">
        <v>0.12109250505896042</v>
      </c>
      <c r="H19" s="1">
        <v>33.754506008010679</v>
      </c>
      <c r="I19" s="56">
        <v>0.2155405120013516</v>
      </c>
      <c r="J19" s="1">
        <v>11.112594570538494</v>
      </c>
      <c r="K19" s="56">
        <v>7.0959839342008751E-2</v>
      </c>
      <c r="L19" s="1">
        <v>156.60399845296374</v>
      </c>
      <c r="M19" s="56">
        <v>1</v>
      </c>
    </row>
    <row r="20" spans="2:13" x14ac:dyDescent="0.25">
      <c r="B20" s="55"/>
      <c r="C20" s="42">
        <v>3</v>
      </c>
      <c r="D20" s="1"/>
      <c r="E20" s="56">
        <v>0</v>
      </c>
      <c r="F20" s="1"/>
      <c r="G20" s="56">
        <v>0</v>
      </c>
      <c r="H20" s="1"/>
      <c r="I20" s="56">
        <v>0</v>
      </c>
      <c r="J20" s="1">
        <v>2.2225189141076989</v>
      </c>
      <c r="K20" s="56">
        <v>1</v>
      </c>
      <c r="L20" s="1">
        <v>2.2225189141076989</v>
      </c>
      <c r="M20" s="56">
        <v>1</v>
      </c>
    </row>
    <row r="21" spans="2:13" x14ac:dyDescent="0.25">
      <c r="B21" s="55"/>
      <c r="C21" s="42">
        <v>4</v>
      </c>
      <c r="D21" s="1"/>
      <c r="E21" s="56">
        <v>0</v>
      </c>
      <c r="F21" s="1">
        <v>6.3211901583063135</v>
      </c>
      <c r="G21" s="56">
        <v>0.73986486486486491</v>
      </c>
      <c r="H21" s="1"/>
      <c r="I21" s="56">
        <v>0</v>
      </c>
      <c r="J21" s="1">
        <v>2.2225189141076989</v>
      </c>
      <c r="K21" s="56">
        <v>0.26013513513513509</v>
      </c>
      <c r="L21" s="1">
        <v>8.5437090724140123</v>
      </c>
      <c r="M21" s="56">
        <v>1</v>
      </c>
    </row>
    <row r="22" spans="2:13" x14ac:dyDescent="0.25">
      <c r="B22" s="55"/>
      <c r="C22" s="42">
        <v>5</v>
      </c>
      <c r="D22" s="1">
        <v>6.1848884932997086</v>
      </c>
      <c r="E22" s="56">
        <v>0.66180507892930684</v>
      </c>
      <c r="F22" s="1">
        <v>3.1605950791531567</v>
      </c>
      <c r="G22" s="56">
        <v>0.33819492107069321</v>
      </c>
      <c r="H22" s="1"/>
      <c r="I22" s="56">
        <v>0</v>
      </c>
      <c r="J22" s="1"/>
      <c r="K22" s="56">
        <v>0</v>
      </c>
      <c r="L22" s="1">
        <v>9.3454835724528653</v>
      </c>
      <c r="M22" s="56">
        <v>1</v>
      </c>
    </row>
    <row r="23" spans="2:13" x14ac:dyDescent="0.25">
      <c r="B23" s="57"/>
      <c r="C23" s="10" t="s">
        <v>996</v>
      </c>
      <c r="D23" s="1"/>
      <c r="E23" s="56">
        <v>0</v>
      </c>
      <c r="F23" s="1"/>
      <c r="G23" s="56">
        <v>0</v>
      </c>
      <c r="H23" s="1"/>
      <c r="I23" s="56">
        <v>0</v>
      </c>
      <c r="J23" s="1">
        <v>2.2225189141076989</v>
      </c>
      <c r="K23" s="56">
        <v>1</v>
      </c>
      <c r="L23" s="1">
        <v>2.2225189141076989</v>
      </c>
      <c r="M23" s="56">
        <v>1</v>
      </c>
    </row>
    <row r="24" spans="2:13" x14ac:dyDescent="0.25">
      <c r="B24" s="58" t="s">
        <v>706</v>
      </c>
      <c r="C24" s="58"/>
      <c r="D24" s="59">
        <v>834.95994659545943</v>
      </c>
      <c r="E24" s="60">
        <v>0.73770178257210606</v>
      </c>
      <c r="F24" s="59">
        <v>107.4602326912073</v>
      </c>
      <c r="G24" s="60">
        <v>9.4943003595746395E-2</v>
      </c>
      <c r="H24" s="59">
        <v>122.74365821094797</v>
      </c>
      <c r="I24" s="60">
        <v>0.10844617856323174</v>
      </c>
      <c r="J24" s="59">
        <v>66.67556742323093</v>
      </c>
      <c r="K24" s="60">
        <v>5.890903526891595E-2</v>
      </c>
      <c r="L24" s="59">
        <v>1131.8394049208455</v>
      </c>
      <c r="M24" s="60">
        <v>1</v>
      </c>
    </row>
    <row r="25" spans="2:13" x14ac:dyDescent="0.25">
      <c r="B25" s="55" t="s">
        <v>11</v>
      </c>
      <c r="C25" s="42">
        <v>1</v>
      </c>
      <c r="D25" s="1">
        <v>930.53559057575592</v>
      </c>
      <c r="E25" s="56">
        <v>0.61105444458474278</v>
      </c>
      <c r="F25" s="1">
        <v>187.31610547667364</v>
      </c>
      <c r="G25" s="56">
        <v>0.12300479417773282</v>
      </c>
      <c r="H25" s="1">
        <v>200.2052934633254</v>
      </c>
      <c r="I25" s="56">
        <v>0.13146873224318464</v>
      </c>
      <c r="J25" s="1">
        <v>204.77882130651054</v>
      </c>
      <c r="K25" s="56">
        <v>0.13447202899433972</v>
      </c>
      <c r="L25" s="1">
        <v>1522.8358108222656</v>
      </c>
      <c r="M25" s="56">
        <v>1</v>
      </c>
    </row>
    <row r="26" spans="2:13" x14ac:dyDescent="0.25">
      <c r="B26" s="55"/>
      <c r="C26" s="42">
        <v>2</v>
      </c>
      <c r="D26" s="1">
        <v>84.116211577469159</v>
      </c>
      <c r="E26" s="56">
        <v>0.39833689939363087</v>
      </c>
      <c r="F26" s="1">
        <v>52.579959432048675</v>
      </c>
      <c r="G26" s="56">
        <v>0.24899526045720344</v>
      </c>
      <c r="H26" s="1">
        <v>48.049270431198046</v>
      </c>
      <c r="I26" s="56">
        <v>0.22753993603316491</v>
      </c>
      <c r="J26" s="1">
        <v>26.423073716969075</v>
      </c>
      <c r="K26" s="56">
        <v>0.12512790411600086</v>
      </c>
      <c r="L26" s="1">
        <v>211.16851515768494</v>
      </c>
      <c r="M26" s="56">
        <v>1</v>
      </c>
    </row>
    <row r="27" spans="2:13" x14ac:dyDescent="0.25">
      <c r="B27" s="55"/>
      <c r="C27" s="42">
        <v>3</v>
      </c>
      <c r="D27" s="1">
        <v>5.2572632235918242</v>
      </c>
      <c r="E27" s="56">
        <v>0.44316355021575432</v>
      </c>
      <c r="F27" s="1"/>
      <c r="G27" s="56">
        <v>0</v>
      </c>
      <c r="H27" s="1"/>
      <c r="I27" s="56">
        <v>0</v>
      </c>
      <c r="J27" s="1">
        <v>6.6057684292422687</v>
      </c>
      <c r="K27" s="56">
        <v>0.55683644978424574</v>
      </c>
      <c r="L27" s="1">
        <v>11.863031652834092</v>
      </c>
      <c r="M27" s="56">
        <v>1</v>
      </c>
    </row>
    <row r="28" spans="2:13" x14ac:dyDescent="0.25">
      <c r="B28" s="57"/>
      <c r="C28" s="42">
        <v>4</v>
      </c>
      <c r="D28" s="1"/>
      <c r="E28" s="56">
        <v>0</v>
      </c>
      <c r="F28" s="1">
        <v>3.2862474645030431</v>
      </c>
      <c r="G28" s="56">
        <v>0.49873756126540919</v>
      </c>
      <c r="H28" s="1"/>
      <c r="I28" s="56">
        <v>0</v>
      </c>
      <c r="J28" s="1">
        <v>3.3028842146211344</v>
      </c>
      <c r="K28" s="56">
        <v>0.50126243873459075</v>
      </c>
      <c r="L28" s="1">
        <v>6.5891316791241774</v>
      </c>
      <c r="M28" s="56">
        <v>1</v>
      </c>
    </row>
    <row r="29" spans="2:13" x14ac:dyDescent="0.25">
      <c r="B29" s="58" t="s">
        <v>30</v>
      </c>
      <c r="C29" s="58"/>
      <c r="D29" s="59">
        <v>1019.9090653768169</v>
      </c>
      <c r="E29" s="60">
        <v>0.5819882385652142</v>
      </c>
      <c r="F29" s="59">
        <v>243.18231237322536</v>
      </c>
      <c r="G29" s="60">
        <v>0.13876653363799601</v>
      </c>
      <c r="H29" s="59">
        <v>248.25456389452344</v>
      </c>
      <c r="I29" s="60">
        <v>0.14166090023267802</v>
      </c>
      <c r="J29" s="59">
        <v>241.11054766734301</v>
      </c>
      <c r="K29" s="60">
        <v>0.13758432756411179</v>
      </c>
      <c r="L29" s="59">
        <v>1752.4564893119086</v>
      </c>
      <c r="M29" s="60">
        <v>1</v>
      </c>
    </row>
    <row r="30" spans="2:13" x14ac:dyDescent="0.25">
      <c r="B30" s="61" t="s">
        <v>707</v>
      </c>
      <c r="C30" s="42">
        <v>1</v>
      </c>
      <c r="D30" s="1">
        <v>2561.770414963979</v>
      </c>
      <c r="E30" s="56">
        <v>0.81574169481245984</v>
      </c>
      <c r="F30" s="1">
        <v>226.6148098476867</v>
      </c>
      <c r="G30" s="56">
        <v>7.216070104289754E-2</v>
      </c>
      <c r="H30" s="1">
        <v>181.87208494461547</v>
      </c>
      <c r="I30" s="56">
        <v>5.791332507596407E-2</v>
      </c>
      <c r="J30" s="1">
        <v>170.16131939437645</v>
      </c>
      <c r="K30" s="56">
        <v>5.4184279068678648E-2</v>
      </c>
      <c r="L30" s="1">
        <v>3140.4186291506571</v>
      </c>
      <c r="M30" s="56">
        <v>1</v>
      </c>
    </row>
    <row r="31" spans="2:13" x14ac:dyDescent="0.25">
      <c r="B31" s="61"/>
      <c r="C31" s="42">
        <v>2</v>
      </c>
      <c r="D31" s="1">
        <v>344.56561136942503</v>
      </c>
      <c r="E31" s="56">
        <v>0.28751911924510293</v>
      </c>
      <c r="F31" s="1">
        <v>339.92221477152987</v>
      </c>
      <c r="G31" s="56">
        <v>0.28364448621127669</v>
      </c>
      <c r="H31" s="1">
        <v>293.34207249131526</v>
      </c>
      <c r="I31" s="56">
        <v>0.24477618060906739</v>
      </c>
      <c r="J31" s="1">
        <v>220.57948810382135</v>
      </c>
      <c r="K31" s="56">
        <v>0.18406021393455288</v>
      </c>
      <c r="L31" s="1">
        <v>1198.4093867360916</v>
      </c>
      <c r="M31" s="56">
        <v>1</v>
      </c>
    </row>
    <row r="32" spans="2:13" x14ac:dyDescent="0.25">
      <c r="B32" s="61"/>
      <c r="C32" s="42">
        <v>3</v>
      </c>
      <c r="D32" s="1">
        <v>59.924454151204337</v>
      </c>
      <c r="E32" s="56">
        <v>0.28970096283380209</v>
      </c>
      <c r="F32" s="1">
        <v>49.571989654181436</v>
      </c>
      <c r="G32" s="56">
        <v>0.23965263156452155</v>
      </c>
      <c r="H32" s="1">
        <v>46.934731598610476</v>
      </c>
      <c r="I32" s="56">
        <v>0.22690297520532796</v>
      </c>
      <c r="J32" s="1">
        <v>50.418168709444842</v>
      </c>
      <c r="K32" s="56">
        <v>0.24374343039634835</v>
      </c>
      <c r="L32" s="1">
        <v>206.84934411344111</v>
      </c>
      <c r="M32" s="56">
        <v>1</v>
      </c>
    </row>
    <row r="33" spans="2:13" x14ac:dyDescent="0.25">
      <c r="B33" s="61"/>
      <c r="C33" s="42">
        <v>4</v>
      </c>
      <c r="D33" s="1">
        <v>14.981113537801084</v>
      </c>
      <c r="E33" s="56">
        <v>0.14492136428811053</v>
      </c>
      <c r="F33" s="1">
        <v>21.245138423220617</v>
      </c>
      <c r="G33" s="56">
        <v>0.20551706233412631</v>
      </c>
      <c r="H33" s="1">
        <v>29.334207249131545</v>
      </c>
      <c r="I33" s="56">
        <v>0.28376751328448352</v>
      </c>
      <c r="J33" s="1">
        <v>37.813626532083632</v>
      </c>
      <c r="K33" s="56">
        <v>0.36579406009327953</v>
      </c>
      <c r="L33" s="1">
        <v>103.37408574223689</v>
      </c>
      <c r="M33" s="56">
        <v>1</v>
      </c>
    </row>
    <row r="34" spans="2:13" x14ac:dyDescent="0.25">
      <c r="B34" s="61"/>
      <c r="C34" s="42">
        <v>5</v>
      </c>
      <c r="D34" s="1"/>
      <c r="E34" s="56">
        <v>0</v>
      </c>
      <c r="F34" s="1"/>
      <c r="G34" s="56">
        <v>0</v>
      </c>
      <c r="H34" s="1">
        <v>5.8668414498263086</v>
      </c>
      <c r="I34" s="56">
        <v>1</v>
      </c>
      <c r="J34" s="1"/>
      <c r="K34" s="56">
        <v>0</v>
      </c>
      <c r="L34" s="1">
        <v>5.8668414498263086</v>
      </c>
      <c r="M34" s="56">
        <v>1</v>
      </c>
    </row>
    <row r="35" spans="2:13" x14ac:dyDescent="0.25">
      <c r="B35" s="57"/>
      <c r="C35" s="10" t="s">
        <v>996</v>
      </c>
      <c r="D35" s="1"/>
      <c r="E35" s="56">
        <v>0</v>
      </c>
      <c r="F35" s="1">
        <v>7.0817128077402058</v>
      </c>
      <c r="G35" s="56">
        <v>1</v>
      </c>
      <c r="H35" s="1"/>
      <c r="I35" s="56">
        <v>0</v>
      </c>
      <c r="J35" s="1"/>
      <c r="K35" s="56">
        <v>0</v>
      </c>
      <c r="L35" s="1">
        <v>7.0817128077402058</v>
      </c>
      <c r="M35" s="56">
        <v>1</v>
      </c>
    </row>
    <row r="36" spans="2:13" x14ac:dyDescent="0.25">
      <c r="B36" s="58" t="s">
        <v>708</v>
      </c>
      <c r="C36" s="58"/>
      <c r="D36" s="59">
        <v>2981.2415940224091</v>
      </c>
      <c r="E36" s="60">
        <v>0.63947696139476895</v>
      </c>
      <c r="F36" s="59">
        <v>644.43586550435896</v>
      </c>
      <c r="G36" s="60">
        <v>0.13823163138231653</v>
      </c>
      <c r="H36" s="59">
        <v>557.34993773349902</v>
      </c>
      <c r="I36" s="60">
        <v>0.11955168119551687</v>
      </c>
      <c r="J36" s="59">
        <v>478.97260273972626</v>
      </c>
      <c r="K36" s="60">
        <v>0.10273972602739743</v>
      </c>
      <c r="L36" s="59">
        <v>4661.9999999999945</v>
      </c>
      <c r="M36" s="60">
        <v>1</v>
      </c>
    </row>
    <row r="37" spans="2:13" x14ac:dyDescent="0.25">
      <c r="B37" s="61" t="s">
        <v>709</v>
      </c>
      <c r="C37" s="42">
        <v>1</v>
      </c>
      <c r="D37" s="1">
        <v>3229.986284995291</v>
      </c>
      <c r="E37" s="56">
        <v>0.51849678929900134</v>
      </c>
      <c r="F37" s="1">
        <v>1039.8251206469283</v>
      </c>
      <c r="G37" s="56">
        <v>0.1669189708304489</v>
      </c>
      <c r="H37" s="1">
        <v>1264.5013984082768</v>
      </c>
      <c r="I37" s="56">
        <v>0.20298535575352905</v>
      </c>
      <c r="J37" s="1">
        <v>695.20751633987027</v>
      </c>
      <c r="K37" s="56">
        <v>0.11159888411702071</v>
      </c>
      <c r="L37" s="1">
        <v>6229.5203203903666</v>
      </c>
      <c r="M37" s="56">
        <v>1</v>
      </c>
    </row>
    <row r="38" spans="2:13" x14ac:dyDescent="0.25">
      <c r="B38" s="61"/>
      <c r="C38" s="42">
        <v>2</v>
      </c>
      <c r="D38" s="1">
        <v>238.45536332179941</v>
      </c>
      <c r="E38" s="56">
        <v>0.22361148202074135</v>
      </c>
      <c r="F38" s="1">
        <v>279.45300117386199</v>
      </c>
      <c r="G38" s="56">
        <v>0.2620570109102619</v>
      </c>
      <c r="H38" s="1">
        <v>384.15232356707088</v>
      </c>
      <c r="I38" s="56">
        <v>0.36023878514579455</v>
      </c>
      <c r="J38" s="1">
        <v>164.32177658942368</v>
      </c>
      <c r="K38" s="56">
        <v>0.15409272192320222</v>
      </c>
      <c r="L38" s="1">
        <v>1066.3824646521559</v>
      </c>
      <c r="M38" s="56">
        <v>1</v>
      </c>
    </row>
    <row r="39" spans="2:13" x14ac:dyDescent="0.25">
      <c r="B39" s="61"/>
      <c r="C39" s="42">
        <v>3</v>
      </c>
      <c r="D39" s="1">
        <v>32.516640452972631</v>
      </c>
      <c r="E39" s="56">
        <v>0.31683805412703697</v>
      </c>
      <c r="F39" s="1">
        <v>6.4989070040433026</v>
      </c>
      <c r="G39" s="56">
        <v>6.3324532314205026E-2</v>
      </c>
      <c r="H39" s="1">
        <v>32.012693630589247</v>
      </c>
      <c r="I39" s="56">
        <v>0.3119276596839709</v>
      </c>
      <c r="J39" s="1">
        <v>31.600341651812244</v>
      </c>
      <c r="K39" s="56">
        <v>0.30790975387478708</v>
      </c>
      <c r="L39" s="1">
        <v>102.62858273941742</v>
      </c>
      <c r="M39" s="56">
        <v>1</v>
      </c>
    </row>
    <row r="40" spans="2:13" x14ac:dyDescent="0.25">
      <c r="B40" s="61"/>
      <c r="C40" s="42">
        <v>4</v>
      </c>
      <c r="D40" s="1"/>
      <c r="E40" s="56">
        <v>0</v>
      </c>
      <c r="F40" s="1"/>
      <c r="G40" s="56">
        <v>0</v>
      </c>
      <c r="H40" s="1">
        <v>16.006346815294624</v>
      </c>
      <c r="I40" s="56">
        <v>0.55875433467056512</v>
      </c>
      <c r="J40" s="1">
        <v>12.640136660724897</v>
      </c>
      <c r="K40" s="56">
        <v>0.44124566532943493</v>
      </c>
      <c r="L40" s="1">
        <v>28.646483476019519</v>
      </c>
      <c r="M40" s="56">
        <v>1</v>
      </c>
    </row>
    <row r="41" spans="2:13" x14ac:dyDescent="0.25">
      <c r="B41" s="57"/>
      <c r="C41" s="42">
        <v>5</v>
      </c>
      <c r="D41" s="1"/>
      <c r="E41" s="56">
        <v>0</v>
      </c>
      <c r="F41" s="1">
        <v>6.4989070040433026</v>
      </c>
      <c r="G41" s="56">
        <v>0.31211509842487611</v>
      </c>
      <c r="H41" s="1">
        <v>8.0031734076473118</v>
      </c>
      <c r="I41" s="56">
        <v>0.38435867050953548</v>
      </c>
      <c r="J41" s="1">
        <v>6.3200683303624485</v>
      </c>
      <c r="K41" s="56">
        <v>0.3035262310655884</v>
      </c>
      <c r="L41" s="1">
        <v>20.822148742053063</v>
      </c>
      <c r="M41" s="56">
        <v>1</v>
      </c>
    </row>
    <row r="42" spans="2:13" x14ac:dyDescent="0.25">
      <c r="B42" s="58" t="s">
        <v>710</v>
      </c>
      <c r="C42" s="58"/>
      <c r="D42" s="59">
        <v>3500.9582887700631</v>
      </c>
      <c r="E42" s="60">
        <v>0.4700534759358293</v>
      </c>
      <c r="F42" s="59">
        <v>1332.275935828877</v>
      </c>
      <c r="G42" s="60">
        <v>0.17887700534759327</v>
      </c>
      <c r="H42" s="59">
        <v>1704.6759358288789</v>
      </c>
      <c r="I42" s="60">
        <v>0.22887700534759342</v>
      </c>
      <c r="J42" s="59">
        <v>910.08983957219345</v>
      </c>
      <c r="K42" s="60">
        <v>0.12219251336898386</v>
      </c>
      <c r="L42" s="59">
        <v>7448.0000000000136</v>
      </c>
      <c r="M42" s="60">
        <v>1</v>
      </c>
    </row>
    <row r="43" spans="2:13" x14ac:dyDescent="0.25">
      <c r="B43" s="61" t="s">
        <v>8</v>
      </c>
      <c r="C43" s="42">
        <v>1</v>
      </c>
      <c r="D43" s="1">
        <v>1208.6780353924294</v>
      </c>
      <c r="E43" s="56">
        <v>0.77846913480846214</v>
      </c>
      <c r="F43" s="1">
        <v>114.58931928969348</v>
      </c>
      <c r="G43" s="56">
        <v>7.3803151570282138E-2</v>
      </c>
      <c r="H43" s="1">
        <v>110.10586721201656</v>
      </c>
      <c r="I43" s="56">
        <v>7.0915509900901466E-2</v>
      </c>
      <c r="J43" s="1">
        <v>119.26127746827598</v>
      </c>
      <c r="K43" s="56">
        <v>7.6812203720354175E-2</v>
      </c>
      <c r="L43" s="1">
        <v>1552.6344993624155</v>
      </c>
      <c r="M43" s="56">
        <v>1</v>
      </c>
    </row>
    <row r="44" spans="2:13" x14ac:dyDescent="0.25">
      <c r="B44" s="61"/>
      <c r="C44" s="42">
        <v>2</v>
      </c>
      <c r="D44" s="1">
        <v>202.8550548910373</v>
      </c>
      <c r="E44" s="56">
        <v>0.64879260546601414</v>
      </c>
      <c r="F44" s="1">
        <v>34.959453342618389</v>
      </c>
      <c r="G44" s="56">
        <v>0.11181104080452012</v>
      </c>
      <c r="H44" s="1">
        <v>57.255050950248545</v>
      </c>
      <c r="I44" s="56">
        <v>0.1831191916911033</v>
      </c>
      <c r="J44" s="1">
        <v>17.595926183844007</v>
      </c>
      <c r="K44" s="56">
        <v>5.627716203836243E-2</v>
      </c>
      <c r="L44" s="1">
        <v>312.66548536774826</v>
      </c>
      <c r="M44" s="56">
        <v>1</v>
      </c>
    </row>
    <row r="45" spans="2:13" x14ac:dyDescent="0.25">
      <c r="B45" s="61"/>
      <c r="C45" s="42">
        <v>3</v>
      </c>
      <c r="D45" s="1">
        <v>8.452293953793216</v>
      </c>
      <c r="E45" s="56">
        <v>0.40928989345748384</v>
      </c>
      <c r="F45" s="1">
        <v>3.8843837047353755</v>
      </c>
      <c r="G45" s="56">
        <v>0.18809556332877431</v>
      </c>
      <c r="H45" s="1">
        <v>4.4042346884806598</v>
      </c>
      <c r="I45" s="56">
        <v>0.21326858202808124</v>
      </c>
      <c r="J45" s="1">
        <v>3.9102058186320026</v>
      </c>
      <c r="K45" s="56">
        <v>0.1893459611856608</v>
      </c>
      <c r="L45" s="1">
        <v>20.65111816564125</v>
      </c>
      <c r="M45" s="56">
        <v>1</v>
      </c>
    </row>
    <row r="46" spans="2:13" x14ac:dyDescent="0.25">
      <c r="B46" s="57"/>
      <c r="C46" s="42">
        <v>4</v>
      </c>
      <c r="D46" s="1"/>
      <c r="E46" s="56">
        <v>0</v>
      </c>
      <c r="F46" s="1">
        <v>1.9421918523676878</v>
      </c>
      <c r="G46" s="56">
        <v>0.46864067332555898</v>
      </c>
      <c r="H46" s="1">
        <v>2.2021173442403299</v>
      </c>
      <c r="I46" s="56">
        <v>0.53135932667444108</v>
      </c>
      <c r="J46" s="1"/>
      <c r="K46" s="56">
        <v>0</v>
      </c>
      <c r="L46" s="1">
        <v>4.1443091966080177</v>
      </c>
      <c r="M46" s="56">
        <v>1</v>
      </c>
    </row>
    <row r="47" spans="2:13" x14ac:dyDescent="0.25">
      <c r="B47" s="58" t="s">
        <v>31</v>
      </c>
      <c r="C47" s="58"/>
      <c r="D47" s="59">
        <v>1419.98538423726</v>
      </c>
      <c r="E47" s="60">
        <v>0.75127709170262369</v>
      </c>
      <c r="F47" s="59">
        <v>155.37534818941492</v>
      </c>
      <c r="G47" s="60">
        <v>8.2205029013539613E-2</v>
      </c>
      <c r="H47" s="59">
        <v>173.9672701949861</v>
      </c>
      <c r="I47" s="60">
        <v>9.2041528211741025E-2</v>
      </c>
      <c r="J47" s="59">
        <v>140.76740947075197</v>
      </c>
      <c r="K47" s="60">
        <v>7.4476351072095714E-2</v>
      </c>
      <c r="L47" s="59">
        <v>1890.095412092413</v>
      </c>
      <c r="M47" s="60">
        <v>1</v>
      </c>
    </row>
    <row r="48" spans="2:13" x14ac:dyDescent="0.25">
      <c r="B48" s="61" t="s">
        <v>711</v>
      </c>
      <c r="C48" s="42">
        <v>1</v>
      </c>
      <c r="D48" s="1">
        <v>700.71853912574625</v>
      </c>
      <c r="E48" s="56">
        <v>0.86710699961093696</v>
      </c>
      <c r="F48" s="1">
        <v>41.151744430432949</v>
      </c>
      <c r="G48" s="56">
        <v>5.0923393130640968E-2</v>
      </c>
      <c r="H48" s="1">
        <v>46.464060529634295</v>
      </c>
      <c r="I48" s="56">
        <v>5.749714024386917E-2</v>
      </c>
      <c r="J48" s="1">
        <v>19.776465122453047</v>
      </c>
      <c r="K48" s="56">
        <v>2.4472467014553016E-2</v>
      </c>
      <c r="L48" s="1">
        <v>808.11080920826646</v>
      </c>
      <c r="M48" s="56">
        <v>1</v>
      </c>
    </row>
    <row r="49" spans="2:13" x14ac:dyDescent="0.25">
      <c r="B49" s="61"/>
      <c r="C49" s="42">
        <v>2</v>
      </c>
      <c r="D49" s="1">
        <v>138.82159737396879</v>
      </c>
      <c r="E49" s="56">
        <v>0.63281166175708248</v>
      </c>
      <c r="F49" s="1">
        <v>18.705338377469523</v>
      </c>
      <c r="G49" s="56">
        <v>8.5267397049809707E-2</v>
      </c>
      <c r="H49" s="1">
        <v>46.464060529634295</v>
      </c>
      <c r="I49" s="56">
        <v>0.21180421427172733</v>
      </c>
      <c r="J49" s="1">
        <v>15.381695095241257</v>
      </c>
      <c r="K49" s="56">
        <v>7.0116726921380379E-2</v>
      </c>
      <c r="L49" s="1">
        <v>219.3726913763139</v>
      </c>
      <c r="M49" s="56">
        <v>1</v>
      </c>
    </row>
    <row r="50" spans="2:13" x14ac:dyDescent="0.25">
      <c r="B50" s="61"/>
      <c r="C50" s="42">
        <v>3</v>
      </c>
      <c r="D50" s="1">
        <v>26.442209023613106</v>
      </c>
      <c r="E50" s="56">
        <v>0.81660496188166787</v>
      </c>
      <c r="F50" s="1">
        <v>3.741067675493905</v>
      </c>
      <c r="G50" s="56">
        <v>0.11553400942467867</v>
      </c>
      <c r="H50" s="1"/>
      <c r="I50" s="56">
        <v>0</v>
      </c>
      <c r="J50" s="1">
        <v>2.1973850136058939</v>
      </c>
      <c r="K50" s="56">
        <v>6.7861028693653375E-2</v>
      </c>
      <c r="L50" s="1">
        <v>32.380661712712907</v>
      </c>
      <c r="M50" s="56">
        <v>1</v>
      </c>
    </row>
    <row r="51" spans="2:13" x14ac:dyDescent="0.25">
      <c r="B51" s="61"/>
      <c r="C51" s="42">
        <v>4</v>
      </c>
      <c r="D51" s="1"/>
      <c r="E51" s="56">
        <v>0</v>
      </c>
      <c r="F51" s="1">
        <v>1.8705338377469525</v>
      </c>
      <c r="G51" s="56">
        <v>0.4598257502420135</v>
      </c>
      <c r="H51" s="1"/>
      <c r="I51" s="56">
        <v>0</v>
      </c>
      <c r="J51" s="1">
        <v>2.1973850136058939</v>
      </c>
      <c r="K51" s="56">
        <v>0.54017424975798645</v>
      </c>
      <c r="L51" s="1">
        <v>4.0679188513528466</v>
      </c>
      <c r="M51" s="56">
        <v>1</v>
      </c>
    </row>
    <row r="52" spans="2:13" x14ac:dyDescent="0.25">
      <c r="B52" s="57"/>
      <c r="C52" s="42">
        <v>5</v>
      </c>
      <c r="D52" s="1"/>
      <c r="E52" s="56">
        <v>0</v>
      </c>
      <c r="F52" s="1">
        <v>1.8705338377469525</v>
      </c>
      <c r="G52" s="56">
        <v>0.4598257502420135</v>
      </c>
      <c r="H52" s="1"/>
      <c r="I52" s="56">
        <v>0</v>
      </c>
      <c r="J52" s="1">
        <v>2.1973850136058939</v>
      </c>
      <c r="K52" s="56">
        <v>0.54017424975798645</v>
      </c>
      <c r="L52" s="1">
        <v>4.0679188513528466</v>
      </c>
      <c r="M52" s="56">
        <v>1</v>
      </c>
    </row>
    <row r="53" spans="2:13" x14ac:dyDescent="0.25">
      <c r="B53" s="58" t="s">
        <v>712</v>
      </c>
      <c r="C53" s="58"/>
      <c r="D53" s="59">
        <v>865.98234552332815</v>
      </c>
      <c r="E53" s="60">
        <v>0.8108448928121057</v>
      </c>
      <c r="F53" s="59">
        <v>67.339218158890276</v>
      </c>
      <c r="G53" s="60">
        <v>6.3051702395964734E-2</v>
      </c>
      <c r="H53" s="59">
        <v>92.928121059268591</v>
      </c>
      <c r="I53" s="60">
        <v>8.701134930643134E-2</v>
      </c>
      <c r="J53" s="59">
        <v>41.750315258511989</v>
      </c>
      <c r="K53" s="60">
        <v>3.9092055485498149E-2</v>
      </c>
      <c r="L53" s="59">
        <v>1067.9999999999991</v>
      </c>
      <c r="M53" s="60">
        <v>1</v>
      </c>
    </row>
    <row r="54" spans="2:13" x14ac:dyDescent="0.25">
      <c r="B54" s="61" t="s">
        <v>713</v>
      </c>
      <c r="C54" s="42">
        <v>1</v>
      </c>
      <c r="D54" s="1">
        <v>329.35781790242004</v>
      </c>
      <c r="E54" s="56">
        <v>0.71097873749134599</v>
      </c>
      <c r="F54" s="1">
        <v>1.8189473684210515</v>
      </c>
      <c r="G54" s="56">
        <v>3.9265286362394954E-3</v>
      </c>
      <c r="H54" s="1">
        <v>60.447846889952125</v>
      </c>
      <c r="I54" s="56">
        <v>0.13048766882048426</v>
      </c>
      <c r="J54" s="1">
        <v>71.621052631578962</v>
      </c>
      <c r="K54" s="56">
        <v>0.15460706505193025</v>
      </c>
      <c r="L54" s="1">
        <v>463.24566479237217</v>
      </c>
      <c r="M54" s="56">
        <v>1</v>
      </c>
    </row>
    <row r="55" spans="2:13" x14ac:dyDescent="0.25">
      <c r="B55" s="61"/>
      <c r="C55" s="42">
        <v>2</v>
      </c>
      <c r="D55" s="1">
        <v>35.095505186323464</v>
      </c>
      <c r="E55" s="56">
        <v>0.42695757378654409</v>
      </c>
      <c r="F55" s="1">
        <v>0.20210526315789473</v>
      </c>
      <c r="G55" s="56">
        <v>2.4587300381990985E-3</v>
      </c>
      <c r="H55" s="1">
        <v>23.027751196172247</v>
      </c>
      <c r="I55" s="56">
        <v>0.28014621041298815</v>
      </c>
      <c r="J55" s="1">
        <v>23.873684210526321</v>
      </c>
      <c r="K55" s="56">
        <v>0.29043748576226858</v>
      </c>
      <c r="L55" s="1">
        <v>82.199045856179936</v>
      </c>
      <c r="M55" s="56">
        <v>1</v>
      </c>
    </row>
    <row r="56" spans="2:13" x14ac:dyDescent="0.25">
      <c r="B56" s="61"/>
      <c r="C56" s="42">
        <v>3</v>
      </c>
      <c r="D56" s="1">
        <v>2.6996542451018057</v>
      </c>
      <c r="E56" s="56">
        <v>0.14045900953023335</v>
      </c>
      <c r="F56" s="1"/>
      <c r="G56" s="56">
        <v>0</v>
      </c>
      <c r="H56" s="1">
        <v>2.8784688995215308</v>
      </c>
      <c r="I56" s="56">
        <v>0.14976247099936618</v>
      </c>
      <c r="J56" s="1">
        <v>13.642105263157895</v>
      </c>
      <c r="K56" s="56">
        <v>0.70977851947040049</v>
      </c>
      <c r="L56" s="1">
        <v>19.220228407781232</v>
      </c>
      <c r="M56" s="56">
        <v>1</v>
      </c>
    </row>
    <row r="57" spans="2:13" x14ac:dyDescent="0.25">
      <c r="B57" s="57"/>
      <c r="C57" s="42">
        <v>4</v>
      </c>
      <c r="D57" s="1"/>
      <c r="E57" s="56">
        <v>0</v>
      </c>
      <c r="F57" s="1"/>
      <c r="G57" s="56">
        <v>0</v>
      </c>
      <c r="H57" s="1">
        <v>8.6354066985645925</v>
      </c>
      <c r="I57" s="56">
        <v>1</v>
      </c>
      <c r="J57" s="1"/>
      <c r="K57" s="56">
        <v>0</v>
      </c>
      <c r="L57" s="1">
        <v>8.6354066985645925</v>
      </c>
      <c r="M57" s="56">
        <v>1</v>
      </c>
    </row>
    <row r="58" spans="2:13" x14ac:dyDescent="0.25">
      <c r="B58" s="58" t="s">
        <v>714</v>
      </c>
      <c r="C58" s="58"/>
      <c r="D58" s="59">
        <v>367.15297733384529</v>
      </c>
      <c r="E58" s="60">
        <v>0.6404199475065615</v>
      </c>
      <c r="F58" s="59">
        <v>2.0210526315789461</v>
      </c>
      <c r="G58" s="60">
        <v>3.5252946322886108E-3</v>
      </c>
      <c r="H58" s="59">
        <v>94.989473684210495</v>
      </c>
      <c r="I58" s="60">
        <v>0.16568884771756476</v>
      </c>
      <c r="J58" s="59">
        <v>109.13684210526318</v>
      </c>
      <c r="K58" s="60">
        <v>0.19036591014358514</v>
      </c>
      <c r="L58" s="59">
        <v>573.30034575489788</v>
      </c>
      <c r="M58" s="60">
        <v>1</v>
      </c>
    </row>
    <row r="59" spans="2:13" x14ac:dyDescent="0.25">
      <c r="B59" s="61" t="s">
        <v>715</v>
      </c>
      <c r="C59" s="42">
        <v>1</v>
      </c>
      <c r="D59" s="1">
        <v>6236.0557258472663</v>
      </c>
      <c r="E59" s="56">
        <v>0.6273711970306286</v>
      </c>
      <c r="F59" s="1">
        <v>1417.7662570105574</v>
      </c>
      <c r="G59" s="56">
        <v>0.14263273980758076</v>
      </c>
      <c r="H59" s="1">
        <v>1176.7650781281507</v>
      </c>
      <c r="I59" s="56">
        <v>0.11838709404553849</v>
      </c>
      <c r="J59" s="1">
        <v>1109.3906672915618</v>
      </c>
      <c r="K59" s="56">
        <v>0.11160896911625216</v>
      </c>
      <c r="L59" s="1">
        <v>9939.9777282775358</v>
      </c>
      <c r="M59" s="56">
        <v>1</v>
      </c>
    </row>
    <row r="60" spans="2:13" x14ac:dyDescent="0.25">
      <c r="B60" s="61"/>
      <c r="C60" s="42">
        <v>2</v>
      </c>
      <c r="D60" s="1">
        <v>707.63752917415366</v>
      </c>
      <c r="E60" s="56">
        <v>0.21290432022182224</v>
      </c>
      <c r="F60" s="1">
        <v>1015.3035776011081</v>
      </c>
      <c r="G60" s="56">
        <v>0.30547068109886699</v>
      </c>
      <c r="H60" s="1">
        <v>980.63756510679218</v>
      </c>
      <c r="I60" s="56">
        <v>0.29504084446553158</v>
      </c>
      <c r="J60" s="1">
        <v>620.15627364124725</v>
      </c>
      <c r="K60" s="56">
        <v>0.18658415421377941</v>
      </c>
      <c r="L60" s="1">
        <v>3323.7349455233007</v>
      </c>
      <c r="M60" s="56">
        <v>1</v>
      </c>
    </row>
    <row r="61" spans="2:13" x14ac:dyDescent="0.25">
      <c r="B61" s="61"/>
      <c r="C61" s="42">
        <v>3</v>
      </c>
      <c r="D61" s="1">
        <v>162.16693376907688</v>
      </c>
      <c r="E61" s="56">
        <v>0.23430132895951303</v>
      </c>
      <c r="F61" s="1">
        <v>155.49694431728656</v>
      </c>
      <c r="G61" s="56">
        <v>0.22466442360292666</v>
      </c>
      <c r="H61" s="1">
        <v>222.87217388790714</v>
      </c>
      <c r="I61" s="56">
        <v>0.32200921184334469</v>
      </c>
      <c r="J61" s="1">
        <v>151.59375577897154</v>
      </c>
      <c r="K61" s="56">
        <v>0.21902503559421574</v>
      </c>
      <c r="L61" s="1">
        <v>692.12980775324206</v>
      </c>
      <c r="M61" s="56">
        <v>1</v>
      </c>
    </row>
    <row r="62" spans="2:13" x14ac:dyDescent="0.25">
      <c r="B62" s="61"/>
      <c r="C62" s="42">
        <v>4</v>
      </c>
      <c r="D62" s="1">
        <v>29.48489704892307</v>
      </c>
      <c r="E62" s="56">
        <v>0.10513527881149697</v>
      </c>
      <c r="F62" s="1">
        <v>100.61566985236186</v>
      </c>
      <c r="G62" s="56">
        <v>0.35876864298293226</v>
      </c>
      <c r="H62" s="1">
        <v>115.89353042171165</v>
      </c>
      <c r="I62" s="56">
        <v>0.41324541893831696</v>
      </c>
      <c r="J62" s="1">
        <v>34.45312631340262</v>
      </c>
      <c r="K62" s="56">
        <v>0.12285065926725386</v>
      </c>
      <c r="L62" s="1">
        <v>280.4472236363992</v>
      </c>
      <c r="M62" s="56">
        <v>1</v>
      </c>
    </row>
    <row r="63" spans="2:13" x14ac:dyDescent="0.25">
      <c r="B63" s="61"/>
      <c r="C63" s="42">
        <v>5</v>
      </c>
      <c r="D63" s="1"/>
      <c r="E63" s="56">
        <v>0</v>
      </c>
      <c r="F63" s="1">
        <v>18.293758154974885</v>
      </c>
      <c r="G63" s="56">
        <v>0.38207099278937634</v>
      </c>
      <c r="H63" s="1">
        <v>8.9148869555162804</v>
      </c>
      <c r="I63" s="56">
        <v>0.18619026669339075</v>
      </c>
      <c r="J63" s="1">
        <v>20.671875788041575</v>
      </c>
      <c r="K63" s="56">
        <v>0.43173874051723293</v>
      </c>
      <c r="L63" s="1">
        <v>47.880520898532737</v>
      </c>
      <c r="M63" s="56">
        <v>1</v>
      </c>
    </row>
    <row r="64" spans="2:13" x14ac:dyDescent="0.25">
      <c r="B64" s="57"/>
      <c r="C64" s="10" t="s">
        <v>996</v>
      </c>
      <c r="D64" s="1"/>
      <c r="E64" s="56">
        <v>0</v>
      </c>
      <c r="F64" s="1"/>
      <c r="G64" s="56">
        <v>0</v>
      </c>
      <c r="H64" s="1">
        <v>17.829773911032561</v>
      </c>
      <c r="I64" s="56">
        <v>1</v>
      </c>
      <c r="J64" s="1"/>
      <c r="K64" s="56">
        <v>0</v>
      </c>
      <c r="L64" s="1">
        <v>17.829773911032561</v>
      </c>
      <c r="M64" s="56">
        <v>1</v>
      </c>
    </row>
    <row r="65" spans="2:13" x14ac:dyDescent="0.25">
      <c r="B65" s="58" t="s">
        <v>716</v>
      </c>
      <c r="C65" s="58"/>
      <c r="D65" s="59">
        <v>7135.3450858394199</v>
      </c>
      <c r="E65" s="60">
        <v>0.49890540384837068</v>
      </c>
      <c r="F65" s="59">
        <v>2707.4762069362891</v>
      </c>
      <c r="G65" s="60">
        <v>0.1893075239082842</v>
      </c>
      <c r="H65" s="59">
        <v>2522.9130084111102</v>
      </c>
      <c r="I65" s="60">
        <v>0.17640281138379962</v>
      </c>
      <c r="J65" s="59">
        <v>1936.2656988132248</v>
      </c>
      <c r="K65" s="60">
        <v>0.13538426085954541</v>
      </c>
      <c r="L65" s="59">
        <v>14302.000000000045</v>
      </c>
      <c r="M65" s="60">
        <v>1</v>
      </c>
    </row>
    <row r="66" spans="2:13" x14ac:dyDescent="0.25">
      <c r="B66" s="61" t="s">
        <v>7</v>
      </c>
      <c r="C66" s="42">
        <v>1</v>
      </c>
      <c r="D66" s="1">
        <v>4668.8475134894998</v>
      </c>
      <c r="E66" s="56">
        <v>0.60460797907617359</v>
      </c>
      <c r="F66" s="1">
        <v>996.15891527995234</v>
      </c>
      <c r="G66" s="56">
        <v>0.12900092086236856</v>
      </c>
      <c r="H66" s="1">
        <v>1192.7889706831972</v>
      </c>
      <c r="I66" s="56">
        <v>0.15446418563584965</v>
      </c>
      <c r="J66" s="1">
        <v>864.31161048689216</v>
      </c>
      <c r="K66" s="56">
        <v>0.11192691442560818</v>
      </c>
      <c r="L66" s="1">
        <v>7722.107009939542</v>
      </c>
      <c r="M66" s="56">
        <v>1</v>
      </c>
    </row>
    <row r="67" spans="2:13" x14ac:dyDescent="0.25">
      <c r="B67" s="61"/>
      <c r="C67" s="42">
        <v>2</v>
      </c>
      <c r="D67" s="1">
        <v>435.52682028819885</v>
      </c>
      <c r="E67" s="56">
        <v>0.26324331297068276</v>
      </c>
      <c r="F67" s="1">
        <v>448.27151187597764</v>
      </c>
      <c r="G67" s="56">
        <v>0.27094652361138782</v>
      </c>
      <c r="H67" s="1">
        <v>456.37143226139784</v>
      </c>
      <c r="I67" s="56">
        <v>0.27584231826221051</v>
      </c>
      <c r="J67" s="1">
        <v>314.29513108614253</v>
      </c>
      <c r="K67" s="56">
        <v>0.18996784515571893</v>
      </c>
      <c r="L67" s="1">
        <v>1654.4648955117168</v>
      </c>
      <c r="M67" s="56">
        <v>1</v>
      </c>
    </row>
    <row r="68" spans="2:13" x14ac:dyDescent="0.25">
      <c r="B68" s="61"/>
      <c r="C68" s="42">
        <v>3</v>
      </c>
      <c r="D68" s="1">
        <v>17.421072811527964</v>
      </c>
      <c r="E68" s="56">
        <v>6.7423067143156115E-2</v>
      </c>
      <c r="F68" s="1">
        <v>59.769534916797035</v>
      </c>
      <c r="G68" s="56">
        <v>0.23132016089983676</v>
      </c>
      <c r="H68" s="1">
        <v>82.976624047526798</v>
      </c>
      <c r="I68" s="56">
        <v>0.32113627874666673</v>
      </c>
      <c r="J68" s="1">
        <v>98.217228464419492</v>
      </c>
      <c r="K68" s="56">
        <v>0.38012049321034025</v>
      </c>
      <c r="L68" s="1">
        <v>258.38446024027132</v>
      </c>
      <c r="M68" s="56">
        <v>1</v>
      </c>
    </row>
    <row r="69" spans="2:13" x14ac:dyDescent="0.25">
      <c r="B69" s="61"/>
      <c r="C69" s="42">
        <v>4</v>
      </c>
      <c r="D69" s="1">
        <v>17.421072811527964</v>
      </c>
      <c r="E69" s="56">
        <v>0.10348872081107416</v>
      </c>
      <c r="F69" s="1">
        <v>59.769534916797035</v>
      </c>
      <c r="G69" s="56">
        <v>0.35505693472098193</v>
      </c>
      <c r="H69" s="1">
        <v>51.860390029704249</v>
      </c>
      <c r="I69" s="56">
        <v>0.30807318716824489</v>
      </c>
      <c r="J69" s="1">
        <v>39.286891385767788</v>
      </c>
      <c r="K69" s="56">
        <v>0.23338115729969899</v>
      </c>
      <c r="L69" s="1">
        <v>168.33788914379704</v>
      </c>
      <c r="M69" s="56">
        <v>1</v>
      </c>
    </row>
    <row r="70" spans="2:13" x14ac:dyDescent="0.25">
      <c r="B70" s="57"/>
      <c r="C70" s="42">
        <v>5</v>
      </c>
      <c r="D70" s="1"/>
      <c r="E70" s="56">
        <v>0</v>
      </c>
      <c r="F70" s="1">
        <v>9.9615891527995064</v>
      </c>
      <c r="G70" s="56">
        <v>0.32442101956404129</v>
      </c>
      <c r="H70" s="1">
        <v>20.744156011881699</v>
      </c>
      <c r="I70" s="56">
        <v>0.67557898043595876</v>
      </c>
      <c r="J70" s="1"/>
      <c r="K70" s="56">
        <v>0</v>
      </c>
      <c r="L70" s="1">
        <v>30.705745164681204</v>
      </c>
      <c r="M70" s="56">
        <v>1</v>
      </c>
    </row>
    <row r="71" spans="2:13" x14ac:dyDescent="0.25">
      <c r="B71" s="58" t="s">
        <v>32</v>
      </c>
      <c r="C71" s="58"/>
      <c r="D71" s="59">
        <v>5139.216479400754</v>
      </c>
      <c r="E71" s="60">
        <v>0.52259675405742823</v>
      </c>
      <c r="F71" s="59">
        <v>1573.9310861423235</v>
      </c>
      <c r="G71" s="60">
        <v>0.16004993757802746</v>
      </c>
      <c r="H71" s="59">
        <v>1804.7415730337075</v>
      </c>
      <c r="I71" s="60">
        <v>0.18352059925093611</v>
      </c>
      <c r="J71" s="59">
        <v>1316.1108614232221</v>
      </c>
      <c r="K71" s="60">
        <v>0.13383270911360798</v>
      </c>
      <c r="L71" s="59">
        <v>9834.0000000000091</v>
      </c>
      <c r="M71" s="60">
        <v>1</v>
      </c>
    </row>
    <row r="72" spans="2:13" x14ac:dyDescent="0.25">
      <c r="B72" s="61" t="s">
        <v>17</v>
      </c>
      <c r="C72" s="42">
        <v>1</v>
      </c>
      <c r="D72" s="1">
        <v>1834.9995998242762</v>
      </c>
      <c r="E72" s="56">
        <v>0.83385276213397574</v>
      </c>
      <c r="F72" s="1">
        <v>143.5661267027337</v>
      </c>
      <c r="G72" s="56">
        <v>6.5238712483324149E-2</v>
      </c>
      <c r="H72" s="1">
        <v>104.68516895192373</v>
      </c>
      <c r="I72" s="56">
        <v>4.7570592000882622E-2</v>
      </c>
      <c r="J72" s="1">
        <v>117.3769409369218</v>
      </c>
      <c r="K72" s="56">
        <v>5.3337933381817366E-2</v>
      </c>
      <c r="L72" s="1">
        <v>2200.6278364158557</v>
      </c>
      <c r="M72" s="56">
        <v>1</v>
      </c>
    </row>
    <row r="73" spans="2:13" x14ac:dyDescent="0.25">
      <c r="B73" s="61"/>
      <c r="C73" s="42">
        <v>2</v>
      </c>
      <c r="D73" s="1">
        <v>136.94026864360328</v>
      </c>
      <c r="E73" s="56">
        <v>0.33509200387969984</v>
      </c>
      <c r="F73" s="1">
        <v>79.758959279296477</v>
      </c>
      <c r="G73" s="56">
        <v>0.19516968790105615</v>
      </c>
      <c r="H73" s="1">
        <v>104.68516895192373</v>
      </c>
      <c r="I73" s="56">
        <v>0.25616397125582585</v>
      </c>
      <c r="J73" s="1">
        <v>87.280289414634169</v>
      </c>
      <c r="K73" s="56">
        <v>0.21357433696341807</v>
      </c>
      <c r="L73" s="1">
        <v>408.66468628945768</v>
      </c>
      <c r="M73" s="56">
        <v>1</v>
      </c>
    </row>
    <row r="74" spans="2:13" x14ac:dyDescent="0.25">
      <c r="B74" s="61"/>
      <c r="C74" s="42">
        <v>3</v>
      </c>
      <c r="D74" s="1">
        <v>20.541040296540498</v>
      </c>
      <c r="E74" s="56">
        <v>0.32473762999277711</v>
      </c>
      <c r="F74" s="1">
        <v>6.8364822239396981</v>
      </c>
      <c r="G74" s="56">
        <v>0.10807938657633755</v>
      </c>
      <c r="H74" s="1">
        <v>17.818752162029572</v>
      </c>
      <c r="I74" s="56">
        <v>0.2817004038252483</v>
      </c>
      <c r="J74" s="1">
        <v>18.057990913372596</v>
      </c>
      <c r="K74" s="56">
        <v>0.28548257960563705</v>
      </c>
      <c r="L74" s="1">
        <v>63.254265595882359</v>
      </c>
      <c r="M74" s="56">
        <v>1</v>
      </c>
    </row>
    <row r="75" spans="2:13" x14ac:dyDescent="0.25">
      <c r="B75" s="61"/>
      <c r="C75" s="42">
        <v>4</v>
      </c>
      <c r="D75" s="1">
        <v>13.694026864360332</v>
      </c>
      <c r="E75" s="56">
        <v>0.26263027027442304</v>
      </c>
      <c r="F75" s="1">
        <v>20.509446671819099</v>
      </c>
      <c r="G75" s="56">
        <v>0.39333948851942191</v>
      </c>
      <c r="H75" s="1">
        <v>8.909376081014786</v>
      </c>
      <c r="I75" s="56">
        <v>0.17086806323004042</v>
      </c>
      <c r="J75" s="1">
        <v>9.028995456686296</v>
      </c>
      <c r="K75" s="56">
        <v>0.17316217797611469</v>
      </c>
      <c r="L75" s="1">
        <v>52.141845073880511</v>
      </c>
      <c r="M75" s="56">
        <v>1</v>
      </c>
    </row>
    <row r="76" spans="2:13" x14ac:dyDescent="0.25">
      <c r="B76" s="61"/>
      <c r="C76" s="42">
        <v>5</v>
      </c>
      <c r="D76" s="1">
        <v>6.8470134321801659</v>
      </c>
      <c r="E76" s="56">
        <v>0.75454526318485582</v>
      </c>
      <c r="F76" s="1"/>
      <c r="G76" s="56">
        <v>0</v>
      </c>
      <c r="H76" s="1">
        <v>2.2273440202536965</v>
      </c>
      <c r="I76" s="56">
        <v>0.24545473681514426</v>
      </c>
      <c r="J76" s="1"/>
      <c r="K76" s="56">
        <v>0</v>
      </c>
      <c r="L76" s="1">
        <v>9.0743574524338619</v>
      </c>
      <c r="M76" s="56">
        <v>1</v>
      </c>
    </row>
    <row r="77" spans="2:13" x14ac:dyDescent="0.25">
      <c r="B77" s="57"/>
      <c r="C77" s="10" t="s">
        <v>996</v>
      </c>
      <c r="D77" s="1"/>
      <c r="E77" s="56">
        <v>0</v>
      </c>
      <c r="F77" s="1"/>
      <c r="G77" s="56">
        <v>0</v>
      </c>
      <c r="H77" s="1">
        <v>2.2273440202536965</v>
      </c>
      <c r="I77" s="56">
        <v>0.42530840540763926</v>
      </c>
      <c r="J77" s="1">
        <v>3.0096651522287656</v>
      </c>
      <c r="K77" s="56">
        <v>0.57469159459236063</v>
      </c>
      <c r="L77" s="1">
        <v>5.2370091724824626</v>
      </c>
      <c r="M77" s="56">
        <v>1</v>
      </c>
    </row>
    <row r="78" spans="2:13" x14ac:dyDescent="0.25">
      <c r="B78" s="58" t="s">
        <v>33</v>
      </c>
      <c r="C78" s="58"/>
      <c r="D78" s="59">
        <v>2013.0219490609604</v>
      </c>
      <c r="E78" s="60">
        <v>0.73494777256698274</v>
      </c>
      <c r="F78" s="59">
        <v>250.67101487778896</v>
      </c>
      <c r="G78" s="60">
        <v>9.1519173011241198E-2</v>
      </c>
      <c r="H78" s="59">
        <v>240.5531541873992</v>
      </c>
      <c r="I78" s="60">
        <v>8.7825174949762636E-2</v>
      </c>
      <c r="J78" s="59">
        <v>234.75388187384362</v>
      </c>
      <c r="K78" s="60">
        <v>8.5707879472013235E-2</v>
      </c>
      <c r="L78" s="59">
        <v>2738.9999999999927</v>
      </c>
      <c r="M78" s="60">
        <v>1</v>
      </c>
    </row>
    <row r="79" spans="2:13" x14ac:dyDescent="0.25">
      <c r="B79" s="61" t="s">
        <v>15</v>
      </c>
      <c r="C79" s="42">
        <v>1</v>
      </c>
      <c r="D79" s="1">
        <v>1239.6375607779562</v>
      </c>
      <c r="E79" s="56">
        <v>0.59131406289853672</v>
      </c>
      <c r="F79" s="1">
        <v>217.78796177276033</v>
      </c>
      <c r="G79" s="56">
        <v>0.1038860781577345</v>
      </c>
      <c r="H79" s="1">
        <v>370.4983199588882</v>
      </c>
      <c r="I79" s="56">
        <v>0.17672977473712895</v>
      </c>
      <c r="J79" s="1">
        <v>268.48758850123698</v>
      </c>
      <c r="K79" s="56">
        <v>0.12807008420659985</v>
      </c>
      <c r="L79" s="1">
        <v>2096.4114310108416</v>
      </c>
      <c r="M79" s="56">
        <v>1</v>
      </c>
    </row>
    <row r="80" spans="2:13" x14ac:dyDescent="0.25">
      <c r="B80" s="61"/>
      <c r="C80" s="42">
        <v>2</v>
      </c>
      <c r="D80" s="1">
        <v>52.379051863857363</v>
      </c>
      <c r="E80" s="56">
        <v>0.15606600635746259</v>
      </c>
      <c r="F80" s="1">
        <v>87.115184709104128</v>
      </c>
      <c r="G80" s="56">
        <v>0.25956405255254156</v>
      </c>
      <c r="H80" s="1">
        <v>66.357908052338232</v>
      </c>
      <c r="I80" s="56">
        <v>0.19771670794808982</v>
      </c>
      <c r="J80" s="1">
        <v>129.76900110893121</v>
      </c>
      <c r="K80" s="56">
        <v>0.38665323314190603</v>
      </c>
      <c r="L80" s="1">
        <v>335.62114573423094</v>
      </c>
      <c r="M80" s="56">
        <v>1</v>
      </c>
    </row>
    <row r="81" spans="2:13" x14ac:dyDescent="0.25">
      <c r="B81" s="61"/>
      <c r="C81" s="42">
        <v>3</v>
      </c>
      <c r="D81" s="1">
        <v>5.8198946515397081</v>
      </c>
      <c r="E81" s="56">
        <v>0.12005824613242491</v>
      </c>
      <c r="F81" s="1">
        <v>8.1670485664785097</v>
      </c>
      <c r="G81" s="56">
        <v>0.1684775388005243</v>
      </c>
      <c r="H81" s="1">
        <v>16.589477013084558</v>
      </c>
      <c r="I81" s="56">
        <v>0.34222329332339152</v>
      </c>
      <c r="J81" s="1">
        <v>17.899172566749126</v>
      </c>
      <c r="K81" s="56">
        <v>0.36924092174365925</v>
      </c>
      <c r="L81" s="1">
        <v>48.475592797851903</v>
      </c>
      <c r="M81" s="56">
        <v>1</v>
      </c>
    </row>
    <row r="82" spans="2:13" x14ac:dyDescent="0.25">
      <c r="B82" s="57"/>
      <c r="C82" s="42">
        <v>4</v>
      </c>
      <c r="D82" s="1">
        <v>5.8198946515397081</v>
      </c>
      <c r="E82" s="56">
        <v>0.33272073302003202</v>
      </c>
      <c r="F82" s="1">
        <v>2.7223495221595035</v>
      </c>
      <c r="G82" s="56">
        <v>0.15563548531071963</v>
      </c>
      <c r="H82" s="1"/>
      <c r="I82" s="56">
        <v>0</v>
      </c>
      <c r="J82" s="1">
        <v>8.949586283374563</v>
      </c>
      <c r="K82" s="56">
        <v>0.5116437816692484</v>
      </c>
      <c r="L82" s="1">
        <v>17.491830457073775</v>
      </c>
      <c r="M82" s="56">
        <v>1</v>
      </c>
    </row>
    <row r="83" spans="2:13" x14ac:dyDescent="0.25">
      <c r="B83" s="58" t="s">
        <v>34</v>
      </c>
      <c r="C83" s="58"/>
      <c r="D83" s="59">
        <v>1303.6564019448929</v>
      </c>
      <c r="E83" s="60">
        <v>0.52188006482982141</v>
      </c>
      <c r="F83" s="59">
        <v>315.79254457050246</v>
      </c>
      <c r="G83" s="60">
        <v>0.12641815235008114</v>
      </c>
      <c r="H83" s="59">
        <v>453.445705024311</v>
      </c>
      <c r="I83" s="60">
        <v>0.18152350081037283</v>
      </c>
      <c r="J83" s="59">
        <v>425.10534846029191</v>
      </c>
      <c r="K83" s="60">
        <v>0.17017828200972468</v>
      </c>
      <c r="L83" s="59">
        <v>2497.9999999999982</v>
      </c>
      <c r="M83" s="60">
        <v>1</v>
      </c>
    </row>
    <row r="84" spans="2:13" x14ac:dyDescent="0.25">
      <c r="B84" s="61" t="s">
        <v>717</v>
      </c>
      <c r="C84" s="42">
        <v>1</v>
      </c>
      <c r="D84" s="1">
        <v>4823.8285028297205</v>
      </c>
      <c r="E84" s="56">
        <v>0.57906755623046513</v>
      </c>
      <c r="F84" s="1">
        <v>1342.1016579389227</v>
      </c>
      <c r="G84" s="56">
        <v>0.16111010721456018</v>
      </c>
      <c r="H84" s="1">
        <v>1498.1168370962826</v>
      </c>
      <c r="I84" s="56">
        <v>0.17983866037031893</v>
      </c>
      <c r="J84" s="1">
        <v>666.29106187929608</v>
      </c>
      <c r="K84" s="56">
        <v>7.998367618465585E-2</v>
      </c>
      <c r="L84" s="1">
        <v>8330.338059744221</v>
      </c>
      <c r="M84" s="56">
        <v>1</v>
      </c>
    </row>
    <row r="85" spans="2:13" x14ac:dyDescent="0.25">
      <c r="B85" s="61"/>
      <c r="C85" s="42">
        <v>2</v>
      </c>
      <c r="D85" s="1">
        <v>422.52512433544825</v>
      </c>
      <c r="E85" s="56">
        <v>0.29526880106228703</v>
      </c>
      <c r="F85" s="1">
        <v>330.51757247749589</v>
      </c>
      <c r="G85" s="56">
        <v>0.23097212860167948</v>
      </c>
      <c r="H85" s="1">
        <v>356.69448502292477</v>
      </c>
      <c r="I85" s="56">
        <v>0.24926506584406888</v>
      </c>
      <c r="J85" s="1">
        <v>321.24747626323216</v>
      </c>
      <c r="K85" s="56">
        <v>0.22449400449196472</v>
      </c>
      <c r="L85" s="1">
        <v>1430.9846580991009</v>
      </c>
      <c r="M85" s="56">
        <v>1</v>
      </c>
    </row>
    <row r="86" spans="2:13" x14ac:dyDescent="0.25">
      <c r="B86" s="61"/>
      <c r="C86" s="42">
        <v>3</v>
      </c>
      <c r="D86" s="1">
        <v>35.21042702795404</v>
      </c>
      <c r="E86" s="56">
        <v>0.16605959546907564</v>
      </c>
      <c r="F86" s="1">
        <v>40.062736057878304</v>
      </c>
      <c r="G86" s="56">
        <v>0.1889440800554299</v>
      </c>
      <c r="H86" s="1">
        <v>95.11852933944661</v>
      </c>
      <c r="I86" s="56">
        <v>0.44859849303110599</v>
      </c>
      <c r="J86" s="1">
        <v>41.643191367456076</v>
      </c>
      <c r="K86" s="56">
        <v>0.19639783144438849</v>
      </c>
      <c r="L86" s="1">
        <v>212.03488379273503</v>
      </c>
      <c r="M86" s="56">
        <v>1</v>
      </c>
    </row>
    <row r="87" spans="2:13" x14ac:dyDescent="0.25">
      <c r="B87" s="61"/>
      <c r="C87" s="42">
        <v>4</v>
      </c>
      <c r="D87" s="1"/>
      <c r="E87" s="56">
        <v>0</v>
      </c>
      <c r="F87" s="1">
        <v>10.015684014469576</v>
      </c>
      <c r="G87" s="56">
        <v>0.29629085036911423</v>
      </c>
      <c r="H87" s="1">
        <v>11.889816167430828</v>
      </c>
      <c r="I87" s="56">
        <v>0.35173271619702651</v>
      </c>
      <c r="J87" s="1">
        <v>11.898054676416022</v>
      </c>
      <c r="K87" s="56">
        <v>0.35197643343385931</v>
      </c>
      <c r="L87" s="1">
        <v>33.803554858316424</v>
      </c>
      <c r="M87" s="56">
        <v>1</v>
      </c>
    </row>
    <row r="88" spans="2:13" x14ac:dyDescent="0.25">
      <c r="B88" s="57"/>
      <c r="C88" s="42">
        <v>5</v>
      </c>
      <c r="D88" s="1"/>
      <c r="E88" s="56">
        <v>0</v>
      </c>
      <c r="F88" s="1"/>
      <c r="G88" s="56">
        <v>0</v>
      </c>
      <c r="H88" s="1">
        <v>11.889816167430828</v>
      </c>
      <c r="I88" s="56">
        <v>0.666512723410151</v>
      </c>
      <c r="J88" s="1">
        <v>5.949027338208011</v>
      </c>
      <c r="K88" s="56">
        <v>0.333487276589849</v>
      </c>
      <c r="L88" s="1">
        <v>17.838843505638838</v>
      </c>
      <c r="M88" s="56">
        <v>1</v>
      </c>
    </row>
    <row r="89" spans="2:13" x14ac:dyDescent="0.25">
      <c r="B89" s="58" t="s">
        <v>718</v>
      </c>
      <c r="C89" s="58"/>
      <c r="D89" s="59">
        <v>5281.5640541931225</v>
      </c>
      <c r="E89" s="60">
        <v>0.52683930715143301</v>
      </c>
      <c r="F89" s="59">
        <v>1722.6976504887664</v>
      </c>
      <c r="G89" s="60">
        <v>0.17184016463728322</v>
      </c>
      <c r="H89" s="59">
        <v>1973.7094837935156</v>
      </c>
      <c r="I89" s="60">
        <v>0.1968787515005998</v>
      </c>
      <c r="J89" s="59">
        <v>1047.0288115246083</v>
      </c>
      <c r="K89" s="60">
        <v>0.10444177671068398</v>
      </c>
      <c r="L89" s="59">
        <v>10025.000000000013</v>
      </c>
      <c r="M89" s="60">
        <v>1</v>
      </c>
    </row>
    <row r="90" spans="2:13" x14ac:dyDescent="0.25">
      <c r="B90" s="61" t="s">
        <v>9</v>
      </c>
      <c r="C90" s="42">
        <v>1</v>
      </c>
      <c r="D90" s="1">
        <v>3156.4561651510867</v>
      </c>
      <c r="E90" s="56">
        <v>0.75304459104411881</v>
      </c>
      <c r="F90" s="1">
        <v>383.18371067175616</v>
      </c>
      <c r="G90" s="56">
        <v>9.1417211454849601E-2</v>
      </c>
      <c r="H90" s="1">
        <v>329.41056666584859</v>
      </c>
      <c r="I90" s="56">
        <v>7.8588401828359217E-2</v>
      </c>
      <c r="J90" s="1">
        <v>322.54219716438183</v>
      </c>
      <c r="K90" s="56">
        <v>7.6949795672672475E-2</v>
      </c>
      <c r="L90" s="1">
        <v>4191.5926396530731</v>
      </c>
      <c r="M90" s="56">
        <v>1</v>
      </c>
    </row>
    <row r="91" spans="2:13" x14ac:dyDescent="0.25">
      <c r="B91" s="61"/>
      <c r="C91" s="42">
        <v>2</v>
      </c>
      <c r="D91" s="1">
        <v>476.97559828949755</v>
      </c>
      <c r="E91" s="56">
        <v>0.47989562319851048</v>
      </c>
      <c r="F91" s="1">
        <v>194.14641340702332</v>
      </c>
      <c r="G91" s="56">
        <v>0.19533496972977246</v>
      </c>
      <c r="H91" s="1">
        <v>152.03564615346841</v>
      </c>
      <c r="I91" s="56">
        <v>0.15296640209867413</v>
      </c>
      <c r="J91" s="1">
        <v>170.75763379290808</v>
      </c>
      <c r="K91" s="56">
        <v>0.17180300497304291</v>
      </c>
      <c r="L91" s="1">
        <v>993.91529164289739</v>
      </c>
      <c r="M91" s="56">
        <v>1</v>
      </c>
    </row>
    <row r="92" spans="2:13" x14ac:dyDescent="0.25">
      <c r="B92" s="61"/>
      <c r="C92" s="42">
        <v>3</v>
      </c>
      <c r="D92" s="1">
        <v>28.057388134676316</v>
      </c>
      <c r="E92" s="56">
        <v>0.23854249943620651</v>
      </c>
      <c r="F92" s="1">
        <v>35.763812996030637</v>
      </c>
      <c r="G92" s="56">
        <v>0.30406213509583518</v>
      </c>
      <c r="H92" s="1">
        <v>25.339274358911425</v>
      </c>
      <c r="I92" s="56">
        <v>0.215433233145607</v>
      </c>
      <c r="J92" s="1">
        <v>28.45960563215133</v>
      </c>
      <c r="K92" s="56">
        <v>0.24196213232235123</v>
      </c>
      <c r="L92" s="1">
        <v>117.62008112176972</v>
      </c>
      <c r="M92" s="56">
        <v>1</v>
      </c>
    </row>
    <row r="93" spans="2:13" x14ac:dyDescent="0.25">
      <c r="B93" s="61"/>
      <c r="C93" s="42">
        <v>4</v>
      </c>
      <c r="D93" s="1">
        <v>42.086082202014474</v>
      </c>
      <c r="E93" s="56">
        <v>0.3759565435349464</v>
      </c>
      <c r="F93" s="1">
        <v>25.545580711450455</v>
      </c>
      <c r="G93" s="56">
        <v>0.22819962620351028</v>
      </c>
      <c r="H93" s="1">
        <v>25.339274358911425</v>
      </c>
      <c r="I93" s="56">
        <v>0.22635668385412325</v>
      </c>
      <c r="J93" s="1">
        <v>18.973070421434223</v>
      </c>
      <c r="K93" s="56">
        <v>0.16948714640741996</v>
      </c>
      <c r="L93" s="1">
        <v>111.94400769381059</v>
      </c>
      <c r="M93" s="56">
        <v>1</v>
      </c>
    </row>
    <row r="94" spans="2:13" x14ac:dyDescent="0.25">
      <c r="B94" s="57"/>
      <c r="C94" s="42">
        <v>5</v>
      </c>
      <c r="D94" s="1"/>
      <c r="E94" s="56">
        <v>0</v>
      </c>
      <c r="F94" s="1">
        <v>10.218232284580182</v>
      </c>
      <c r="G94" s="56">
        <v>0.42704115985624219</v>
      </c>
      <c r="H94" s="1">
        <v>4.2232123931519041</v>
      </c>
      <c r="I94" s="56">
        <v>0.17649682141326875</v>
      </c>
      <c r="J94" s="1">
        <v>9.4865352107171113</v>
      </c>
      <c r="K94" s="56">
        <v>0.39646201873048909</v>
      </c>
      <c r="L94" s="1">
        <v>23.927979888449197</v>
      </c>
      <c r="M94" s="56">
        <v>1</v>
      </c>
    </row>
    <row r="95" spans="2:13" x14ac:dyDescent="0.25">
      <c r="B95" s="58" t="s">
        <v>35</v>
      </c>
      <c r="C95" s="58"/>
      <c r="D95" s="59">
        <v>3703.5752337772751</v>
      </c>
      <c r="E95" s="60">
        <v>0.68092944176820647</v>
      </c>
      <c r="F95" s="59">
        <v>648.85775007084078</v>
      </c>
      <c r="G95" s="60">
        <v>0.11929725134599022</v>
      </c>
      <c r="H95" s="59">
        <v>536.3479739302918</v>
      </c>
      <c r="I95" s="60">
        <v>9.8611504675545469E-2</v>
      </c>
      <c r="J95" s="59">
        <v>550.21904222159264</v>
      </c>
      <c r="K95" s="60">
        <v>0.10116180221025789</v>
      </c>
      <c r="L95" s="59">
        <v>5439</v>
      </c>
      <c r="M95" s="60">
        <v>1</v>
      </c>
    </row>
    <row r="96" spans="2:13" x14ac:dyDescent="0.25">
      <c r="B96" s="61" t="s">
        <v>12</v>
      </c>
      <c r="C96" s="42">
        <v>1</v>
      </c>
      <c r="D96" s="1">
        <v>1106.0897435897446</v>
      </c>
      <c r="E96" s="56">
        <v>0.76124610307746954</v>
      </c>
      <c r="F96" s="1">
        <v>118.4615384615385</v>
      </c>
      <c r="G96" s="56">
        <v>8.1528994406674174E-2</v>
      </c>
      <c r="H96" s="1">
        <v>129.35572865952597</v>
      </c>
      <c r="I96" s="56">
        <v>8.9026722219869334E-2</v>
      </c>
      <c r="J96" s="1">
        <v>99.091880341880454</v>
      </c>
      <c r="K96" s="56">
        <v>6.8198180295986982E-2</v>
      </c>
      <c r="L96" s="1">
        <v>1452.9988910526895</v>
      </c>
      <c r="M96" s="56">
        <v>1</v>
      </c>
    </row>
    <row r="97" spans="2:13" x14ac:dyDescent="0.25">
      <c r="B97" s="61"/>
      <c r="C97" s="42">
        <v>2</v>
      </c>
      <c r="D97" s="1">
        <v>110.60897435897431</v>
      </c>
      <c r="E97" s="56">
        <v>0.6461158176469286</v>
      </c>
      <c r="F97" s="1">
        <v>16.153846153846157</v>
      </c>
      <c r="G97" s="56">
        <v>9.436174213099166E-2</v>
      </c>
      <c r="H97" s="1">
        <v>35.07951963648167</v>
      </c>
      <c r="I97" s="56">
        <v>0.2049149505629411</v>
      </c>
      <c r="J97" s="1">
        <v>9.3482905982905979</v>
      </c>
      <c r="K97" s="56">
        <v>5.4607489659138676E-2</v>
      </c>
      <c r="L97" s="1">
        <v>171.19063074759273</v>
      </c>
      <c r="M97" s="56">
        <v>1</v>
      </c>
    </row>
    <row r="98" spans="2:13" x14ac:dyDescent="0.25">
      <c r="B98" s="61"/>
      <c r="C98" s="42">
        <v>3</v>
      </c>
      <c r="D98" s="1"/>
      <c r="E98" s="56">
        <v>0</v>
      </c>
      <c r="F98" s="1">
        <v>1.7948717948717947</v>
      </c>
      <c r="G98" s="56">
        <v>0.23229600588091151</v>
      </c>
      <c r="H98" s="1">
        <v>2.192469977280104</v>
      </c>
      <c r="I98" s="56">
        <v>0.28375398186718942</v>
      </c>
      <c r="J98" s="1">
        <v>3.7393162393162394</v>
      </c>
      <c r="K98" s="56">
        <v>0.48395001225189904</v>
      </c>
      <c r="L98" s="1">
        <v>7.726658011468138</v>
      </c>
      <c r="M98" s="56">
        <v>1</v>
      </c>
    </row>
    <row r="99" spans="2:13" x14ac:dyDescent="0.25">
      <c r="B99" s="61"/>
      <c r="C99" s="42">
        <v>4</v>
      </c>
      <c r="D99" s="1">
        <v>6.5064102564102555</v>
      </c>
      <c r="E99" s="56">
        <v>0.5973924380704041</v>
      </c>
      <c r="F99" s="1"/>
      <c r="G99" s="56">
        <v>0</v>
      </c>
      <c r="H99" s="1">
        <v>4.3849399545602079</v>
      </c>
      <c r="I99" s="56">
        <v>0.40260756192959585</v>
      </c>
      <c r="J99" s="1"/>
      <c r="K99" s="56">
        <v>0</v>
      </c>
      <c r="L99" s="1">
        <v>10.891350210970463</v>
      </c>
      <c r="M99" s="56">
        <v>1</v>
      </c>
    </row>
    <row r="100" spans="2:13" x14ac:dyDescent="0.25">
      <c r="B100" s="57"/>
      <c r="C100" s="42">
        <v>5</v>
      </c>
      <c r="D100" s="1"/>
      <c r="E100" s="56">
        <v>0</v>
      </c>
      <c r="F100" s="1"/>
      <c r="G100" s="56">
        <v>0</v>
      </c>
      <c r="H100" s="1">
        <v>2.192469977280104</v>
      </c>
      <c r="I100" s="56">
        <v>1</v>
      </c>
      <c r="J100" s="1"/>
      <c r="K100" s="56">
        <v>0</v>
      </c>
      <c r="L100" s="1">
        <v>2.192469977280104</v>
      </c>
      <c r="M100" s="56">
        <v>1</v>
      </c>
    </row>
    <row r="101" spans="2:13" x14ac:dyDescent="0.25">
      <c r="B101" s="58" t="s">
        <v>36</v>
      </c>
      <c r="C101" s="58"/>
      <c r="D101" s="59">
        <v>1223.2051282051291</v>
      </c>
      <c r="E101" s="60">
        <v>0.74358974358974383</v>
      </c>
      <c r="F101" s="59">
        <v>136.41025641025644</v>
      </c>
      <c r="G101" s="60">
        <v>8.2924168030550985E-2</v>
      </c>
      <c r="H101" s="59">
        <v>173.20512820512803</v>
      </c>
      <c r="I101" s="60">
        <v>0.10529187124931791</v>
      </c>
      <c r="J101" s="59">
        <v>112.1794871794873</v>
      </c>
      <c r="K101" s="60">
        <v>6.8194217130387383E-2</v>
      </c>
      <c r="L101" s="59">
        <v>1645.0000000000007</v>
      </c>
      <c r="M101" s="60">
        <v>1</v>
      </c>
    </row>
    <row r="102" spans="2:13" x14ac:dyDescent="0.25">
      <c r="B102" s="61" t="s">
        <v>719</v>
      </c>
      <c r="C102" s="42">
        <v>1</v>
      </c>
      <c r="D102" s="1">
        <v>2165.261670144233</v>
      </c>
      <c r="E102" s="56">
        <v>0.82014385960628577</v>
      </c>
      <c r="F102" s="1">
        <v>147.2524586591116</v>
      </c>
      <c r="G102" s="56">
        <v>5.5775337201232664E-2</v>
      </c>
      <c r="H102" s="1">
        <v>197.70458941445426</v>
      </c>
      <c r="I102" s="56">
        <v>7.4885270108460203E-2</v>
      </c>
      <c r="J102" s="1">
        <v>129.88111888111899</v>
      </c>
      <c r="K102" s="56">
        <v>4.9195533084021269E-2</v>
      </c>
      <c r="L102" s="1">
        <v>2640.0998370989182</v>
      </c>
      <c r="M102" s="56">
        <v>1</v>
      </c>
    </row>
    <row r="103" spans="2:13" x14ac:dyDescent="0.25">
      <c r="B103" s="61"/>
      <c r="C103" s="42">
        <v>2</v>
      </c>
      <c r="D103" s="1">
        <v>210.77768470430559</v>
      </c>
      <c r="E103" s="56">
        <v>0.71613052533978894</v>
      </c>
      <c r="F103" s="1">
        <v>28.417141144740789</v>
      </c>
      <c r="G103" s="56">
        <v>9.6549035753889997E-2</v>
      </c>
      <c r="H103" s="1">
        <v>29.791102514506768</v>
      </c>
      <c r="I103" s="56">
        <v>0.10121715647505374</v>
      </c>
      <c r="J103" s="1">
        <v>25.342657342657347</v>
      </c>
      <c r="K103" s="56">
        <v>8.6103282431267456E-2</v>
      </c>
      <c r="L103" s="1">
        <v>294.32858570621045</v>
      </c>
      <c r="M103" s="56">
        <v>1</v>
      </c>
    </row>
    <row r="104" spans="2:13" x14ac:dyDescent="0.25">
      <c r="B104" s="61"/>
      <c r="C104" s="42">
        <v>3</v>
      </c>
      <c r="D104" s="1">
        <v>47.904019250978543</v>
      </c>
      <c r="E104" s="56">
        <v>0.67757594088736828</v>
      </c>
      <c r="F104" s="1">
        <v>5.1667529354074162</v>
      </c>
      <c r="G104" s="56">
        <v>7.3080871632075828E-2</v>
      </c>
      <c r="H104" s="1">
        <v>8.1248461403200292</v>
      </c>
      <c r="I104" s="56">
        <v>0.1149214690994846</v>
      </c>
      <c r="J104" s="1">
        <v>9.5034965034965051</v>
      </c>
      <c r="K104" s="56">
        <v>0.13442171838107136</v>
      </c>
      <c r="L104" s="1">
        <v>70.69911483020249</v>
      </c>
      <c r="M104" s="56">
        <v>1</v>
      </c>
    </row>
    <row r="105" spans="2:13" x14ac:dyDescent="0.25">
      <c r="B105" s="61"/>
      <c r="C105" s="42">
        <v>4</v>
      </c>
      <c r="D105" s="1">
        <v>9.5808038501957089</v>
      </c>
      <c r="E105" s="56">
        <v>0.77961891799931948</v>
      </c>
      <c r="F105" s="1"/>
      <c r="G105" s="56">
        <v>0</v>
      </c>
      <c r="H105" s="1">
        <v>2.7082820467733431</v>
      </c>
      <c r="I105" s="56">
        <v>0.22038108200068052</v>
      </c>
      <c r="J105" s="1"/>
      <c r="K105" s="56">
        <v>0</v>
      </c>
      <c r="L105" s="1">
        <v>12.289085896969052</v>
      </c>
      <c r="M105" s="56">
        <v>1</v>
      </c>
    </row>
    <row r="106" spans="2:13" x14ac:dyDescent="0.25">
      <c r="B106" s="57"/>
      <c r="C106" s="10" t="s">
        <v>996</v>
      </c>
      <c r="D106" s="1"/>
      <c r="E106" s="56">
        <v>0</v>
      </c>
      <c r="F106" s="1">
        <v>2.5833764677037081</v>
      </c>
      <c r="G106" s="56">
        <v>1</v>
      </c>
      <c r="H106" s="1"/>
      <c r="I106" s="56">
        <v>0</v>
      </c>
      <c r="J106" s="1"/>
      <c r="K106" s="56">
        <v>0</v>
      </c>
      <c r="L106" s="1">
        <v>2.5833764677037081</v>
      </c>
      <c r="M106" s="56">
        <v>1</v>
      </c>
    </row>
    <row r="107" spans="2:13" x14ac:dyDescent="0.25">
      <c r="B107" s="58" t="s">
        <v>720</v>
      </c>
      <c r="C107" s="58"/>
      <c r="D107" s="59">
        <v>2433.5241779497132</v>
      </c>
      <c r="E107" s="60">
        <v>0.80580270793036757</v>
      </c>
      <c r="F107" s="59">
        <v>183.4197292069635</v>
      </c>
      <c r="G107" s="60">
        <v>6.0735009671179882E-2</v>
      </c>
      <c r="H107" s="59">
        <v>238.3288201160544</v>
      </c>
      <c r="I107" s="60">
        <v>7.8916827852998042E-2</v>
      </c>
      <c r="J107" s="59">
        <v>164.72727272727283</v>
      </c>
      <c r="K107" s="60">
        <v>5.4545454545454508E-2</v>
      </c>
      <c r="L107" s="59">
        <v>3020.0000000000041</v>
      </c>
      <c r="M107" s="60">
        <v>1</v>
      </c>
    </row>
    <row r="108" spans="2:13" x14ac:dyDescent="0.25">
      <c r="B108" s="61" t="s">
        <v>16</v>
      </c>
      <c r="C108" s="42">
        <v>1</v>
      </c>
      <c r="D108" s="1">
        <v>865.1364371378495</v>
      </c>
      <c r="E108" s="56">
        <v>0.7134246023475167</v>
      </c>
      <c r="F108" s="1">
        <v>116.55947210157039</v>
      </c>
      <c r="G108" s="56">
        <v>9.6119399743475734E-2</v>
      </c>
      <c r="H108" s="1">
        <v>122.07858387257333</v>
      </c>
      <c r="I108" s="56">
        <v>0.10067067044658667</v>
      </c>
      <c r="J108" s="1">
        <v>108.87844076655061</v>
      </c>
      <c r="K108" s="56">
        <v>8.9785327462421002E-2</v>
      </c>
      <c r="L108" s="1">
        <v>1212.6529338785438</v>
      </c>
      <c r="M108" s="56">
        <v>1</v>
      </c>
    </row>
    <row r="109" spans="2:13" x14ac:dyDescent="0.25">
      <c r="B109" s="61"/>
      <c r="C109" s="42">
        <v>2</v>
      </c>
      <c r="D109" s="1">
        <v>55.979416520684552</v>
      </c>
      <c r="E109" s="56">
        <v>0.51910859909132989</v>
      </c>
      <c r="F109" s="1">
        <v>16.65135315736719</v>
      </c>
      <c r="G109" s="56">
        <v>0.1544114095455415</v>
      </c>
      <c r="H109" s="1">
        <v>14.195184171229467</v>
      </c>
      <c r="I109" s="56">
        <v>0.13163485128944746</v>
      </c>
      <c r="J109" s="1">
        <v>21.011628919860627</v>
      </c>
      <c r="K109" s="56">
        <v>0.19484514007368117</v>
      </c>
      <c r="L109" s="1">
        <v>107.83758276914183</v>
      </c>
      <c r="M109" s="56">
        <v>1</v>
      </c>
    </row>
    <row r="110" spans="2:13" x14ac:dyDescent="0.25">
      <c r="B110" s="57"/>
      <c r="C110" s="42">
        <v>3</v>
      </c>
      <c r="D110" s="1"/>
      <c r="E110" s="56">
        <v>0</v>
      </c>
      <c r="F110" s="1">
        <v>1.8501503508185766</v>
      </c>
      <c r="G110" s="56">
        <v>0.21742217173689252</v>
      </c>
      <c r="H110" s="1">
        <v>2.8390368342458934</v>
      </c>
      <c r="I110" s="56">
        <v>0.33363210393667242</v>
      </c>
      <c r="J110" s="1">
        <v>3.820296167247387</v>
      </c>
      <c r="K110" s="56">
        <v>0.44894572432643498</v>
      </c>
      <c r="L110" s="1">
        <v>8.5094833523118574</v>
      </c>
      <c r="M110" s="56">
        <v>1</v>
      </c>
    </row>
    <row r="111" spans="2:13" x14ac:dyDescent="0.25">
      <c r="B111" s="58" t="s">
        <v>37</v>
      </c>
      <c r="C111" s="58"/>
      <c r="D111" s="59">
        <v>921.11585365853409</v>
      </c>
      <c r="E111" s="60">
        <v>0.69308943089430841</v>
      </c>
      <c r="F111" s="59">
        <v>135.06097560975616</v>
      </c>
      <c r="G111" s="60">
        <v>0.10162601626016284</v>
      </c>
      <c r="H111" s="59">
        <v>139.11280487804868</v>
      </c>
      <c r="I111" s="60">
        <v>0.10467479674796761</v>
      </c>
      <c r="J111" s="59">
        <v>133.71036585365863</v>
      </c>
      <c r="K111" s="60">
        <v>0.10060975609756123</v>
      </c>
      <c r="L111" s="59">
        <v>1328.9999999999975</v>
      </c>
      <c r="M111" s="60">
        <v>1</v>
      </c>
    </row>
    <row r="112" spans="2:13" x14ac:dyDescent="0.25">
      <c r="B112" s="61" t="s">
        <v>10</v>
      </c>
      <c r="C112" s="42">
        <v>1</v>
      </c>
      <c r="D112" s="1">
        <v>2755.7464227228497</v>
      </c>
      <c r="E112" s="56">
        <v>0.51195356221636057</v>
      </c>
      <c r="F112" s="1">
        <v>813.86047852407034</v>
      </c>
      <c r="G112" s="56">
        <v>0.15119633929010953</v>
      </c>
      <c r="H112" s="1">
        <v>949.96060343999375</v>
      </c>
      <c r="I112" s="56">
        <v>0.17648057560237279</v>
      </c>
      <c r="J112" s="1">
        <v>863.23794116761314</v>
      </c>
      <c r="K112" s="56">
        <v>0.16036952289115719</v>
      </c>
      <c r="L112" s="1">
        <v>5382.8054458545266</v>
      </c>
      <c r="M112" s="56">
        <v>1</v>
      </c>
    </row>
    <row r="113" spans="2:13" x14ac:dyDescent="0.25">
      <c r="B113" s="61"/>
      <c r="C113" s="42">
        <v>2</v>
      </c>
      <c r="D113" s="1">
        <v>150.31344123942765</v>
      </c>
      <c r="E113" s="56">
        <v>0.22443620486154858</v>
      </c>
      <c r="F113" s="1">
        <v>211.39233208417411</v>
      </c>
      <c r="G113" s="56">
        <v>0.31563439941630111</v>
      </c>
      <c r="H113" s="1">
        <v>156.5869126549438</v>
      </c>
      <c r="I113" s="56">
        <v>0.23380325882688974</v>
      </c>
      <c r="J113" s="1">
        <v>151.44525283642326</v>
      </c>
      <c r="K113" s="56">
        <v>0.22612613689526054</v>
      </c>
      <c r="L113" s="1">
        <v>669.73793881496886</v>
      </c>
      <c r="M113" s="56">
        <v>1</v>
      </c>
    </row>
    <row r="114" spans="2:13" x14ac:dyDescent="0.25">
      <c r="B114" s="57"/>
      <c r="C114" s="42">
        <v>3</v>
      </c>
      <c r="D114" s="1">
        <v>12.526120103285638</v>
      </c>
      <c r="E114" s="56">
        <v>0.37498441616729145</v>
      </c>
      <c r="F114" s="1"/>
      <c r="G114" s="56">
        <v>0</v>
      </c>
      <c r="H114" s="1">
        <v>20.878255020659171</v>
      </c>
      <c r="I114" s="56">
        <v>0.6250155838327085</v>
      </c>
      <c r="J114" s="1"/>
      <c r="K114" s="56">
        <v>0</v>
      </c>
      <c r="L114" s="1">
        <v>33.40437512394481</v>
      </c>
      <c r="M114" s="56">
        <v>1</v>
      </c>
    </row>
    <row r="115" spans="2:13" x14ac:dyDescent="0.25">
      <c r="B115" s="58" t="s">
        <v>38</v>
      </c>
      <c r="C115" s="58"/>
      <c r="D115" s="59">
        <v>2918.585984065563</v>
      </c>
      <c r="E115" s="60">
        <v>0.47956145850397847</v>
      </c>
      <c r="F115" s="59">
        <v>1025.2528106082445</v>
      </c>
      <c r="G115" s="60">
        <v>0.16846230876011364</v>
      </c>
      <c r="H115" s="59">
        <v>1127.4257711155967</v>
      </c>
      <c r="I115" s="60">
        <v>0.18525064880837261</v>
      </c>
      <c r="J115" s="59">
        <v>1014.6831940040364</v>
      </c>
      <c r="K115" s="60">
        <v>0.16672558392753523</v>
      </c>
      <c r="L115" s="59">
        <v>6085.947759793441</v>
      </c>
      <c r="M115" s="60">
        <v>1</v>
      </c>
    </row>
    <row r="116" spans="2:13" x14ac:dyDescent="0.25">
      <c r="B116" s="61" t="s">
        <v>13</v>
      </c>
      <c r="C116" s="42">
        <v>1</v>
      </c>
      <c r="D116" s="1">
        <v>1290.8163763474454</v>
      </c>
      <c r="E116" s="56">
        <v>0.68091900244955739</v>
      </c>
      <c r="F116" s="1">
        <v>177.36289414414424</v>
      </c>
      <c r="G116" s="56">
        <v>9.3560762913415252E-2</v>
      </c>
      <c r="H116" s="1">
        <v>243.22635135135144</v>
      </c>
      <c r="I116" s="56">
        <v>0.1283044184799132</v>
      </c>
      <c r="J116" s="1">
        <v>184.29176904176896</v>
      </c>
      <c r="K116" s="56">
        <v>9.7215816157114165E-2</v>
      </c>
      <c r="L116" s="1">
        <v>1895.6973908847101</v>
      </c>
      <c r="M116" s="56">
        <v>1</v>
      </c>
    </row>
    <row r="117" spans="2:13" x14ac:dyDescent="0.25">
      <c r="B117" s="61"/>
      <c r="C117" s="42">
        <v>2</v>
      </c>
      <c r="D117" s="1">
        <v>181.92714029057953</v>
      </c>
      <c r="E117" s="56">
        <v>0.57568824739105895</v>
      </c>
      <c r="F117" s="1">
        <v>57.746058558558538</v>
      </c>
      <c r="G117" s="56">
        <v>0.18273099435422413</v>
      </c>
      <c r="H117" s="1">
        <v>36.852477477477478</v>
      </c>
      <c r="I117" s="56">
        <v>0.11661557553832477</v>
      </c>
      <c r="J117" s="1">
        <v>39.491093366093352</v>
      </c>
      <c r="K117" s="56">
        <v>0.12496518271639204</v>
      </c>
      <c r="L117" s="1">
        <v>316.01676969270892</v>
      </c>
      <c r="M117" s="56">
        <v>1</v>
      </c>
    </row>
    <row r="118" spans="2:13" x14ac:dyDescent="0.25">
      <c r="B118" s="61"/>
      <c r="C118" s="42">
        <v>3</v>
      </c>
      <c r="D118" s="1"/>
      <c r="E118" s="56">
        <v>0</v>
      </c>
      <c r="F118" s="1"/>
      <c r="G118" s="56">
        <v>0</v>
      </c>
      <c r="H118" s="1">
        <v>7.3704954954954953</v>
      </c>
      <c r="I118" s="56">
        <v>0.62682837640175526</v>
      </c>
      <c r="J118" s="1">
        <v>4.3878992628992624</v>
      </c>
      <c r="K118" s="56">
        <v>0.37317162359824474</v>
      </c>
      <c r="L118" s="1">
        <v>11.758394758394758</v>
      </c>
      <c r="M118" s="56">
        <v>1</v>
      </c>
    </row>
    <row r="119" spans="2:13" x14ac:dyDescent="0.25">
      <c r="B119" s="61"/>
      <c r="C119" s="42">
        <v>4</v>
      </c>
      <c r="D119" s="1"/>
      <c r="E119" s="56">
        <v>0</v>
      </c>
      <c r="F119" s="1">
        <v>4.1247184684684681</v>
      </c>
      <c r="G119" s="56">
        <v>0.48454172366621073</v>
      </c>
      <c r="H119" s="1"/>
      <c r="I119" s="56">
        <v>0</v>
      </c>
      <c r="J119" s="1">
        <v>4.3878992628992624</v>
      </c>
      <c r="K119" s="56">
        <v>0.51545827633378938</v>
      </c>
      <c r="L119" s="1">
        <v>8.5126177313677296</v>
      </c>
      <c r="M119" s="56">
        <v>1</v>
      </c>
    </row>
    <row r="120" spans="2:13" x14ac:dyDescent="0.25">
      <c r="B120" s="57"/>
      <c r="C120" s="42">
        <v>5</v>
      </c>
      <c r="D120" s="1"/>
      <c r="E120" s="56">
        <v>0</v>
      </c>
      <c r="F120" s="1"/>
      <c r="G120" s="56">
        <v>0</v>
      </c>
      <c r="H120" s="1"/>
      <c r="I120" s="56">
        <v>0</v>
      </c>
      <c r="J120" s="1">
        <v>4.3878992628992624</v>
      </c>
      <c r="K120" s="56">
        <v>1</v>
      </c>
      <c r="L120" s="1">
        <v>4.3878992628992624</v>
      </c>
      <c r="M120" s="56">
        <v>1</v>
      </c>
    </row>
    <row r="121" spans="2:13" x14ac:dyDescent="0.25">
      <c r="B121" s="58" t="s">
        <v>39</v>
      </c>
      <c r="C121" s="58"/>
      <c r="D121" s="59">
        <v>1472.7435166380249</v>
      </c>
      <c r="E121" s="60">
        <v>0.65854107029806563</v>
      </c>
      <c r="F121" s="59">
        <v>239.23367117117124</v>
      </c>
      <c r="G121" s="60">
        <v>0.10697395444934117</v>
      </c>
      <c r="H121" s="59">
        <v>287.44932432432444</v>
      </c>
      <c r="I121" s="60">
        <v>0.12853370838740716</v>
      </c>
      <c r="J121" s="59">
        <v>236.94656019656006</v>
      </c>
      <c r="K121" s="60">
        <v>0.10595126686518588</v>
      </c>
      <c r="L121" s="59">
        <v>2236.373072330081</v>
      </c>
      <c r="M121" s="60">
        <v>1</v>
      </c>
    </row>
    <row r="122" spans="2:13" x14ac:dyDescent="0.25">
      <c r="B122" s="61" t="s">
        <v>1</v>
      </c>
      <c r="C122" s="42">
        <v>1</v>
      </c>
      <c r="D122" s="1">
        <v>2162.5029522739633</v>
      </c>
      <c r="E122" s="56">
        <v>0.76282806998599295</v>
      </c>
      <c r="F122" s="1">
        <v>160.88531508209547</v>
      </c>
      <c r="G122" s="56">
        <v>5.6752678309229469E-2</v>
      </c>
      <c r="H122" s="1">
        <v>345.37640950063383</v>
      </c>
      <c r="I122" s="56">
        <v>0.12183235153552885</v>
      </c>
      <c r="J122" s="1">
        <v>166.08505843644002</v>
      </c>
      <c r="K122" s="56">
        <v>5.8586900169248758E-2</v>
      </c>
      <c r="L122" s="1">
        <v>2834.8497352931327</v>
      </c>
      <c r="M122" s="56">
        <v>1</v>
      </c>
    </row>
    <row r="123" spans="2:13" x14ac:dyDescent="0.25">
      <c r="B123" s="61"/>
      <c r="C123" s="42">
        <v>2</v>
      </c>
      <c r="D123" s="1">
        <v>189.49768138483253</v>
      </c>
      <c r="E123" s="56">
        <v>0.39353487598603776</v>
      </c>
      <c r="F123" s="1">
        <v>69.535178552430949</v>
      </c>
      <c r="G123" s="56">
        <v>0.14440555508816993</v>
      </c>
      <c r="H123" s="1">
        <v>138.71675463550073</v>
      </c>
      <c r="I123" s="56">
        <v>0.2880767745216159</v>
      </c>
      <c r="J123" s="1">
        <v>83.777418857319162</v>
      </c>
      <c r="K123" s="56">
        <v>0.17398279440417636</v>
      </c>
      <c r="L123" s="1">
        <v>481.52703343008341</v>
      </c>
      <c r="M123" s="56">
        <v>1</v>
      </c>
    </row>
    <row r="124" spans="2:13" x14ac:dyDescent="0.25">
      <c r="B124" s="61"/>
      <c r="C124" s="42">
        <v>3</v>
      </c>
      <c r="D124" s="1">
        <v>22.293844868803824</v>
      </c>
      <c r="E124" s="56">
        <v>0.40518229694949492</v>
      </c>
      <c r="F124" s="1">
        <v>5.4537394943083095</v>
      </c>
      <c r="G124" s="56">
        <v>9.9119676676326596E-2</v>
      </c>
      <c r="H124" s="1">
        <v>16.985725057408231</v>
      </c>
      <c r="I124" s="56">
        <v>0.30870920357680454</v>
      </c>
      <c r="J124" s="1">
        <v>10.288454947390068</v>
      </c>
      <c r="K124" s="56">
        <v>0.18698882279737394</v>
      </c>
      <c r="L124" s="1">
        <v>55.021764367910436</v>
      </c>
      <c r="M124" s="56">
        <v>1</v>
      </c>
    </row>
    <row r="125" spans="2:13" x14ac:dyDescent="0.25">
      <c r="B125" s="61"/>
      <c r="C125" s="42">
        <v>4</v>
      </c>
      <c r="D125" s="1"/>
      <c r="E125" s="56">
        <v>0</v>
      </c>
      <c r="F125" s="1"/>
      <c r="G125" s="56">
        <v>0</v>
      </c>
      <c r="H125" s="1">
        <v>2.8309541762347052</v>
      </c>
      <c r="I125" s="56">
        <v>0.49058971141781671</v>
      </c>
      <c r="J125" s="1">
        <v>2.9395585563971625</v>
      </c>
      <c r="K125" s="56">
        <v>0.50941028858218318</v>
      </c>
      <c r="L125" s="1">
        <v>5.7705127326318681</v>
      </c>
      <c r="M125" s="56">
        <v>1</v>
      </c>
    </row>
    <row r="126" spans="2:13" x14ac:dyDescent="0.25">
      <c r="B126" s="57"/>
      <c r="C126" s="10" t="s">
        <v>996</v>
      </c>
      <c r="D126" s="1"/>
      <c r="E126" s="56">
        <v>0</v>
      </c>
      <c r="F126" s="1"/>
      <c r="G126" s="56">
        <v>0</v>
      </c>
      <c r="H126" s="1">
        <v>2.8309541762347052</v>
      </c>
      <c r="I126" s="56">
        <v>1</v>
      </c>
      <c r="J126" s="1"/>
      <c r="K126" s="56">
        <v>0</v>
      </c>
      <c r="L126" s="1">
        <v>2.8309541762347052</v>
      </c>
      <c r="M126" s="56">
        <v>1</v>
      </c>
    </row>
    <row r="127" spans="2:13" x14ac:dyDescent="0.25">
      <c r="B127" s="58" t="s">
        <v>40</v>
      </c>
      <c r="C127" s="58"/>
      <c r="D127" s="59">
        <v>2374.2944785275995</v>
      </c>
      <c r="E127" s="60">
        <v>0.70245398773006051</v>
      </c>
      <c r="F127" s="59">
        <v>235.87423312883473</v>
      </c>
      <c r="G127" s="60">
        <v>6.9785276073619895E-2</v>
      </c>
      <c r="H127" s="59">
        <v>506.74079754601212</v>
      </c>
      <c r="I127" s="60">
        <v>0.14992331288343586</v>
      </c>
      <c r="J127" s="59">
        <v>263.09049079754641</v>
      </c>
      <c r="K127" s="60">
        <v>7.7837423312883722E-2</v>
      </c>
      <c r="L127" s="59">
        <v>3379.9999999999927</v>
      </c>
      <c r="M127" s="60">
        <v>1</v>
      </c>
    </row>
    <row r="128" spans="2:13" x14ac:dyDescent="0.25">
      <c r="B128" s="61" t="s">
        <v>4</v>
      </c>
      <c r="C128" s="42">
        <v>1</v>
      </c>
      <c r="D128" s="1">
        <v>3119.2267478600638</v>
      </c>
      <c r="E128" s="56">
        <v>0.46112539315304002</v>
      </c>
      <c r="F128" s="1">
        <v>1377.802091112771</v>
      </c>
      <c r="G128" s="56">
        <v>0.20368494576014071</v>
      </c>
      <c r="H128" s="1">
        <v>1156.3502840201875</v>
      </c>
      <c r="I128" s="56">
        <v>0.17094700784649725</v>
      </c>
      <c r="J128" s="1">
        <v>1110.9994911008741</v>
      </c>
      <c r="K128" s="56">
        <v>0.16424265324032206</v>
      </c>
      <c r="L128" s="1">
        <v>6764.3786140938964</v>
      </c>
      <c r="M128" s="56">
        <v>1</v>
      </c>
    </row>
    <row r="129" spans="2:13" x14ac:dyDescent="0.25">
      <c r="B129" s="61"/>
      <c r="C129" s="42">
        <v>2</v>
      </c>
      <c r="D129" s="1">
        <v>379.13253288906776</v>
      </c>
      <c r="E129" s="56">
        <v>0.26879874116539304</v>
      </c>
      <c r="F129" s="1">
        <v>363.94772218073211</v>
      </c>
      <c r="G129" s="56">
        <v>0.25803295967960937</v>
      </c>
      <c r="H129" s="1">
        <v>389.63976961549764</v>
      </c>
      <c r="I129" s="56">
        <v>0.2762481994950941</v>
      </c>
      <c r="J129" s="1">
        <v>277.74987277521859</v>
      </c>
      <c r="K129" s="56">
        <v>0.1969200996599034</v>
      </c>
      <c r="L129" s="1">
        <v>1410.4698974605162</v>
      </c>
      <c r="M129" s="56">
        <v>1</v>
      </c>
    </row>
    <row r="130" spans="2:13" x14ac:dyDescent="0.25">
      <c r="B130" s="61"/>
      <c r="C130" s="42">
        <v>3</v>
      </c>
      <c r="D130" s="1">
        <v>68.933187798012298</v>
      </c>
      <c r="E130" s="56">
        <v>0.26540730350340286</v>
      </c>
      <c r="F130" s="1">
        <v>64.990664675130716</v>
      </c>
      <c r="G130" s="56">
        <v>0.25022775843274842</v>
      </c>
      <c r="H130" s="1">
        <v>100.55219861045103</v>
      </c>
      <c r="I130" s="56">
        <v>0.3871471601275337</v>
      </c>
      <c r="J130" s="1">
        <v>25.249988434110783</v>
      </c>
      <c r="K130" s="56">
        <v>9.721777793631492E-2</v>
      </c>
      <c r="L130" s="1">
        <v>259.72603951770486</v>
      </c>
      <c r="M130" s="56">
        <v>1</v>
      </c>
    </row>
    <row r="131" spans="2:13" x14ac:dyDescent="0.25">
      <c r="B131" s="61"/>
      <c r="C131" s="42">
        <v>4</v>
      </c>
      <c r="D131" s="1"/>
      <c r="E131" s="56">
        <v>0</v>
      </c>
      <c r="F131" s="1">
        <v>12.998132935026142</v>
      </c>
      <c r="G131" s="56">
        <v>0.50728128763823499</v>
      </c>
      <c r="H131" s="1"/>
      <c r="I131" s="56">
        <v>0</v>
      </c>
      <c r="J131" s="1">
        <v>12.624994217055391</v>
      </c>
      <c r="K131" s="56">
        <v>0.49271871236176501</v>
      </c>
      <c r="L131" s="1">
        <v>25.623127152081533</v>
      </c>
      <c r="M131" s="56">
        <v>1</v>
      </c>
    </row>
    <row r="132" spans="2:13" x14ac:dyDescent="0.25">
      <c r="B132" s="57"/>
      <c r="C132" s="42">
        <v>5</v>
      </c>
      <c r="D132" s="1"/>
      <c r="E132" s="56">
        <v>0</v>
      </c>
      <c r="F132" s="1"/>
      <c r="G132" s="56">
        <v>0</v>
      </c>
      <c r="H132" s="1">
        <v>12.56902482630638</v>
      </c>
      <c r="I132" s="56">
        <v>1</v>
      </c>
      <c r="J132" s="1"/>
      <c r="K132" s="56">
        <v>0</v>
      </c>
      <c r="L132" s="1">
        <v>12.56902482630638</v>
      </c>
      <c r="M132" s="56">
        <v>1</v>
      </c>
    </row>
    <row r="133" spans="2:13" x14ac:dyDescent="0.25">
      <c r="B133" s="58" t="s">
        <v>41</v>
      </c>
      <c r="C133" s="58"/>
      <c r="D133" s="59">
        <v>3567.2924685471435</v>
      </c>
      <c r="E133" s="60">
        <v>0.42103041350858722</v>
      </c>
      <c r="F133" s="59">
        <v>1819.7386109036602</v>
      </c>
      <c r="G133" s="60">
        <v>0.21477501678979169</v>
      </c>
      <c r="H133" s="59">
        <v>1659.1112770724426</v>
      </c>
      <c r="I133" s="60">
        <v>0.19581694329847438</v>
      </c>
      <c r="J133" s="59">
        <v>1426.6243465272589</v>
      </c>
      <c r="K133" s="60">
        <v>0.16837762640314669</v>
      </c>
      <c r="L133" s="59">
        <v>8472.7667030505054</v>
      </c>
      <c r="M133" s="60">
        <v>1</v>
      </c>
    </row>
    <row r="134" spans="2:13" x14ac:dyDescent="0.25">
      <c r="B134" s="61" t="s">
        <v>14</v>
      </c>
      <c r="C134" s="42">
        <v>1</v>
      </c>
      <c r="D134" s="1">
        <v>1507.3452821924679</v>
      </c>
      <c r="E134" s="56">
        <v>0.74085608302148209</v>
      </c>
      <c r="F134" s="1">
        <v>154.16106870229012</v>
      </c>
      <c r="G134" s="56">
        <v>7.5769743576641929E-2</v>
      </c>
      <c r="H134" s="1">
        <v>216.98460196292274</v>
      </c>
      <c r="I134" s="56">
        <v>0.10664733832742387</v>
      </c>
      <c r="J134" s="1">
        <v>156.10836641221363</v>
      </c>
      <c r="K134" s="56">
        <v>7.6726835074452063E-2</v>
      </c>
      <c r="L134" s="1">
        <v>2034.5993192698945</v>
      </c>
      <c r="M134" s="56">
        <v>1</v>
      </c>
    </row>
    <row r="135" spans="2:13" x14ac:dyDescent="0.25">
      <c r="B135" s="61"/>
      <c r="C135" s="42">
        <v>2</v>
      </c>
      <c r="D135" s="1">
        <v>150.05247153047176</v>
      </c>
      <c r="E135" s="56">
        <v>0.50008119960382469</v>
      </c>
      <c r="F135" s="1">
        <v>51.387022900763355</v>
      </c>
      <c r="G135" s="56">
        <v>0.17125798591770888</v>
      </c>
      <c r="H135" s="1">
        <v>62.591712104689222</v>
      </c>
      <c r="I135" s="56">
        <v>0.20859995277194623</v>
      </c>
      <c r="J135" s="1">
        <v>36.025007633587791</v>
      </c>
      <c r="K135" s="56">
        <v>0.12006086170652015</v>
      </c>
      <c r="L135" s="1">
        <v>300.05621416951215</v>
      </c>
      <c r="M135" s="56">
        <v>1</v>
      </c>
    </row>
    <row r="136" spans="2:13" x14ac:dyDescent="0.25">
      <c r="B136" s="61"/>
      <c r="C136" s="42">
        <v>3</v>
      </c>
      <c r="D136" s="1">
        <v>6.8205668877487167</v>
      </c>
      <c r="E136" s="56">
        <v>0.29434918806822014</v>
      </c>
      <c r="F136" s="1"/>
      <c r="G136" s="56">
        <v>0</v>
      </c>
      <c r="H136" s="1">
        <v>8.3455616139585604</v>
      </c>
      <c r="I136" s="56">
        <v>0.3601620401164094</v>
      </c>
      <c r="J136" s="1">
        <v>8.005557251908396</v>
      </c>
      <c r="K136" s="56">
        <v>0.34548877181537047</v>
      </c>
      <c r="L136" s="1">
        <v>23.171685753615673</v>
      </c>
      <c r="M136" s="56">
        <v>1</v>
      </c>
    </row>
    <row r="137" spans="2:13" x14ac:dyDescent="0.25">
      <c r="B137" s="57"/>
      <c r="C137" s="42">
        <v>4</v>
      </c>
      <c r="D137" s="1"/>
      <c r="E137" s="56">
        <v>0</v>
      </c>
      <c r="F137" s="1"/>
      <c r="G137" s="56">
        <v>0</v>
      </c>
      <c r="H137" s="1">
        <v>4.1727808069792802</v>
      </c>
      <c r="I137" s="56">
        <v>1</v>
      </c>
      <c r="J137" s="1"/>
      <c r="K137" s="56">
        <v>0</v>
      </c>
      <c r="L137" s="1">
        <v>4.1727808069792802</v>
      </c>
      <c r="M137" s="56">
        <v>1</v>
      </c>
    </row>
    <row r="138" spans="2:13" x14ac:dyDescent="0.25">
      <c r="B138" s="58" t="s">
        <v>42</v>
      </c>
      <c r="C138" s="58"/>
      <c r="D138" s="59">
        <v>1664.2183206106886</v>
      </c>
      <c r="E138" s="60">
        <v>0.704580152671756</v>
      </c>
      <c r="F138" s="59">
        <v>205.54809160305348</v>
      </c>
      <c r="G138" s="60">
        <v>8.7022900763358751E-2</v>
      </c>
      <c r="H138" s="59">
        <v>292.09465648854984</v>
      </c>
      <c r="I138" s="60">
        <v>0.1236641221374046</v>
      </c>
      <c r="J138" s="59">
        <v>200.1389312977098</v>
      </c>
      <c r="K138" s="60">
        <v>8.4732824427480813E-2</v>
      </c>
      <c r="L138" s="59">
        <v>2362.0000000000014</v>
      </c>
      <c r="M138" s="60">
        <v>1</v>
      </c>
    </row>
  </sheetData>
  <mergeCells count="7">
    <mergeCell ref="D8:K8"/>
    <mergeCell ref="C8:C10"/>
    <mergeCell ref="L9:M9"/>
    <mergeCell ref="J9:K9"/>
    <mergeCell ref="H9:I9"/>
    <mergeCell ref="F9:G9"/>
    <mergeCell ref="D9:E9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14"/>
  <sheetViews>
    <sheetView workbookViewId="0">
      <pane ySplit="10" topLeftCell="A11" activePane="bottomLeft" state="frozen"/>
      <selection activeCell="NM305" sqref="NM305"/>
      <selection pane="bottomLeft"/>
    </sheetView>
  </sheetViews>
  <sheetFormatPr defaultRowHeight="15" x14ac:dyDescent="0.25"/>
  <cols>
    <col min="1" max="1" width="27.5703125" bestFit="1" customWidth="1"/>
    <col min="2" max="2" width="17.7109375" customWidth="1"/>
    <col min="3" max="3" width="18.7109375" bestFit="1" customWidth="1"/>
    <col min="4" max="4" width="9.5703125" bestFit="1" customWidth="1"/>
    <col min="5" max="5" width="8.28515625" style="56" bestFit="1" customWidth="1"/>
    <col min="6" max="6" width="9.5703125" bestFit="1" customWidth="1"/>
    <col min="7" max="7" width="8.28515625" style="56" bestFit="1" customWidth="1"/>
    <col min="8" max="8" width="9.5703125" bestFit="1" customWidth="1"/>
    <col min="9" max="9" width="8.28515625" style="56" bestFit="1" customWidth="1"/>
    <col min="10" max="10" width="9.5703125" bestFit="1" customWidth="1"/>
    <col min="11" max="11" width="8.28515625" style="56" bestFit="1" customWidth="1"/>
    <col min="12" max="12" width="9.5703125" bestFit="1" customWidth="1"/>
    <col min="13" max="13" width="8.28515625" style="56" bestFit="1" customWidth="1"/>
  </cols>
  <sheetData>
    <row r="1" spans="1:13" x14ac:dyDescent="0.25">
      <c r="A1" s="7" t="s">
        <v>504</v>
      </c>
    </row>
    <row r="3" spans="1:13" ht="18.75" x14ac:dyDescent="0.3">
      <c r="A3" s="8" t="s">
        <v>704</v>
      </c>
    </row>
    <row r="5" spans="1:13" x14ac:dyDescent="0.25">
      <c r="A5" t="s">
        <v>502</v>
      </c>
      <c r="B5" s="4" t="s">
        <v>997</v>
      </c>
    </row>
    <row r="6" spans="1:13" x14ac:dyDescent="0.25">
      <c r="A6" t="s">
        <v>503</v>
      </c>
      <c r="B6" t="s">
        <v>839</v>
      </c>
    </row>
    <row r="7" spans="1:13" s="42" customFormat="1" x14ac:dyDescent="0.25">
      <c r="E7" s="56"/>
      <c r="G7" s="56"/>
      <c r="I7" s="56"/>
      <c r="K7" s="56"/>
      <c r="M7" s="56"/>
    </row>
    <row r="8" spans="1:13" x14ac:dyDescent="0.25">
      <c r="B8" s="35"/>
      <c r="C8" s="169" t="s">
        <v>400</v>
      </c>
      <c r="D8" s="171" t="s">
        <v>647</v>
      </c>
      <c r="E8" s="171"/>
      <c r="F8" s="171"/>
      <c r="G8" s="171"/>
      <c r="H8" s="171"/>
      <c r="I8" s="171"/>
      <c r="J8" s="171"/>
      <c r="K8" s="171"/>
      <c r="L8" s="35"/>
      <c r="M8" s="115"/>
    </row>
    <row r="9" spans="1:13" x14ac:dyDescent="0.25">
      <c r="B9" s="2"/>
      <c r="C9" s="169"/>
      <c r="D9" s="172" t="s">
        <v>674</v>
      </c>
      <c r="E9" s="158"/>
      <c r="F9" s="172" t="s">
        <v>507</v>
      </c>
      <c r="G9" s="158"/>
      <c r="H9" s="172" t="s">
        <v>508</v>
      </c>
      <c r="I9" s="158"/>
      <c r="J9" s="172" t="s">
        <v>509</v>
      </c>
      <c r="K9" s="158"/>
      <c r="L9" s="158" t="s">
        <v>673</v>
      </c>
      <c r="M9" s="158"/>
    </row>
    <row r="10" spans="1:13" x14ac:dyDescent="0.25">
      <c r="B10" s="3" t="s">
        <v>20</v>
      </c>
      <c r="C10" s="170"/>
      <c r="D10" s="14" t="s">
        <v>23</v>
      </c>
      <c r="E10" s="81" t="s">
        <v>24</v>
      </c>
      <c r="F10" s="14" t="s">
        <v>23</v>
      </c>
      <c r="G10" s="81" t="s">
        <v>24</v>
      </c>
      <c r="H10" s="14" t="s">
        <v>23</v>
      </c>
      <c r="I10" s="81" t="s">
        <v>24</v>
      </c>
      <c r="J10" s="14" t="s">
        <v>23</v>
      </c>
      <c r="K10" s="81" t="s">
        <v>24</v>
      </c>
      <c r="L10" s="15" t="s">
        <v>23</v>
      </c>
      <c r="M10" s="81" t="s">
        <v>24</v>
      </c>
    </row>
    <row r="11" spans="1:13" x14ac:dyDescent="0.25">
      <c r="B11" s="28" t="s">
        <v>672</v>
      </c>
      <c r="C11" s="21">
        <v>1</v>
      </c>
      <c r="D11" s="22">
        <v>42332.001102438007</v>
      </c>
      <c r="E11" s="69">
        <v>0.91320342258856491</v>
      </c>
      <c r="F11" s="22">
        <v>3614.4630132488387</v>
      </c>
      <c r="G11" s="69">
        <v>0.93981273026042811</v>
      </c>
      <c r="H11" s="22">
        <v>4943.3092625875615</v>
      </c>
      <c r="I11" s="69">
        <v>0.86275605271930322</v>
      </c>
      <c r="J11" s="22">
        <v>2083.7127902893008</v>
      </c>
      <c r="K11" s="69">
        <v>0.87521744175180194</v>
      </c>
      <c r="L11" s="22">
        <v>52973.486168563701</v>
      </c>
      <c r="M11" s="69">
        <v>0.90845060406752476</v>
      </c>
    </row>
    <row r="12" spans="1:13" x14ac:dyDescent="0.25">
      <c r="B12" s="28"/>
      <c r="C12" s="21">
        <v>2</v>
      </c>
      <c r="D12" s="22">
        <v>3616.1727133672971</v>
      </c>
      <c r="E12" s="69">
        <v>7.8009572250724649E-2</v>
      </c>
      <c r="F12" s="22">
        <v>227.35188675035081</v>
      </c>
      <c r="G12" s="69">
        <v>5.9114783201129631E-2</v>
      </c>
      <c r="H12" s="22">
        <v>589.74581457513511</v>
      </c>
      <c r="I12" s="69">
        <v>0.10292837127172581</v>
      </c>
      <c r="J12" s="22">
        <v>208.52425071852662</v>
      </c>
      <c r="K12" s="69">
        <v>8.7585996547893494E-2</v>
      </c>
      <c r="L12" s="22">
        <v>4641.7946654113093</v>
      </c>
      <c r="M12" s="69">
        <v>7.9602863106501331E-2</v>
      </c>
    </row>
    <row r="13" spans="1:13" x14ac:dyDescent="0.25">
      <c r="B13" s="28"/>
      <c r="C13" s="21">
        <v>3</v>
      </c>
      <c r="D13" s="22">
        <v>341.30165752209115</v>
      </c>
      <c r="E13" s="69">
        <v>7.3627004079042588E-3</v>
      </c>
      <c r="F13" s="22"/>
      <c r="G13" s="69">
        <v>0</v>
      </c>
      <c r="H13" s="22">
        <v>107.87658743698697</v>
      </c>
      <c r="I13" s="69">
        <v>1.8827707071122191E-2</v>
      </c>
      <c r="J13" s="22">
        <v>56.147384760454344</v>
      </c>
      <c r="K13" s="69">
        <v>2.3583466339560284E-2</v>
      </c>
      <c r="L13" s="22">
        <v>505.32562971953246</v>
      </c>
      <c r="M13" s="69">
        <v>8.6659083019145471E-3</v>
      </c>
    </row>
    <row r="14" spans="1:13" x14ac:dyDescent="0.25">
      <c r="B14" s="28"/>
      <c r="C14" s="21">
        <v>4</v>
      </c>
      <c r="D14" s="22">
        <v>59.839470236206743</v>
      </c>
      <c r="E14" s="69">
        <v>1.2908817821618024E-3</v>
      </c>
      <c r="F14" s="22">
        <v>4.1247184684684681</v>
      </c>
      <c r="G14" s="69">
        <v>1.0724865384422974E-3</v>
      </c>
      <c r="H14" s="22">
        <v>59.257801804198202</v>
      </c>
      <c r="I14" s="69">
        <v>1.0342267590729615E-2</v>
      </c>
      <c r="J14" s="22">
        <v>30.187462383608299</v>
      </c>
      <c r="K14" s="69">
        <v>1.2679575478678229E-2</v>
      </c>
      <c r="L14" s="22">
        <v>153.40945289248171</v>
      </c>
      <c r="M14" s="69">
        <v>2.6308427145304144E-3</v>
      </c>
    </row>
    <row r="15" spans="1:13" s="42" customFormat="1" x14ac:dyDescent="0.25">
      <c r="B15" s="28"/>
      <c r="C15" s="21">
        <v>5</v>
      </c>
      <c r="D15" s="22">
        <v>6.1848884932997086</v>
      </c>
      <c r="E15" s="69">
        <v>1.3342297064441493E-4</v>
      </c>
      <c r="F15" s="22"/>
      <c r="G15" s="69">
        <v>0</v>
      </c>
      <c r="H15" s="22">
        <v>29.482608346384545</v>
      </c>
      <c r="I15" s="69">
        <v>5.1456013471189044E-3</v>
      </c>
      <c r="J15" s="22"/>
      <c r="K15" s="69">
        <v>0</v>
      </c>
      <c r="L15" s="22">
        <v>35.667496839684254</v>
      </c>
      <c r="M15" s="69">
        <v>6.1166748487125728E-4</v>
      </c>
    </row>
    <row r="16" spans="1:13" x14ac:dyDescent="0.25">
      <c r="B16" s="23"/>
      <c r="C16" s="113" t="s">
        <v>996</v>
      </c>
      <c r="D16" s="22"/>
      <c r="E16" s="69">
        <v>0</v>
      </c>
      <c r="F16" s="22"/>
      <c r="G16" s="69">
        <v>0</v>
      </c>
      <c r="H16" s="22"/>
      <c r="I16" s="69">
        <v>0</v>
      </c>
      <c r="J16" s="22">
        <v>2.2225189141076989</v>
      </c>
      <c r="K16" s="69">
        <v>9.3351988206602358E-4</v>
      </c>
      <c r="L16" s="22">
        <v>2.2225189141076989</v>
      </c>
      <c r="M16" s="69">
        <v>3.8114324657583357E-5</v>
      </c>
    </row>
    <row r="17" spans="2:13" x14ac:dyDescent="0.25">
      <c r="B17" s="24" t="s">
        <v>673</v>
      </c>
      <c r="C17" s="24"/>
      <c r="D17" s="25">
        <v>46355.499832056899</v>
      </c>
      <c r="E17" s="82">
        <v>1</v>
      </c>
      <c r="F17" s="25">
        <v>3845.939618467658</v>
      </c>
      <c r="G17" s="82">
        <v>1</v>
      </c>
      <c r="H17" s="25">
        <v>5729.6720747502677</v>
      </c>
      <c r="I17" s="82">
        <v>1</v>
      </c>
      <c r="J17" s="25">
        <v>2380.7944070659978</v>
      </c>
      <c r="K17" s="82">
        <v>1</v>
      </c>
      <c r="L17" s="25">
        <v>58311.905932340822</v>
      </c>
      <c r="M17" s="82">
        <v>1</v>
      </c>
    </row>
    <row r="18" spans="2:13" x14ac:dyDescent="0.25">
      <c r="B18" s="55" t="s">
        <v>705</v>
      </c>
      <c r="C18" s="42">
        <v>1</v>
      </c>
      <c r="D18" s="1">
        <v>630.85862631656926</v>
      </c>
      <c r="E18" s="56">
        <v>0.90265486725663702</v>
      </c>
      <c r="F18" s="1">
        <v>41.087736028991038</v>
      </c>
      <c r="G18" s="56">
        <v>1</v>
      </c>
      <c r="H18" s="1">
        <v>30.685914552736978</v>
      </c>
      <c r="I18" s="56">
        <v>0.90909090909090895</v>
      </c>
      <c r="J18" s="1">
        <v>13.335113484646193</v>
      </c>
      <c r="K18" s="56">
        <v>0.75</v>
      </c>
      <c r="L18" s="1">
        <v>715.96739038294345</v>
      </c>
      <c r="M18" s="56">
        <v>0.90455339133385582</v>
      </c>
    </row>
    <row r="19" spans="2:13" x14ac:dyDescent="0.25">
      <c r="B19" s="55"/>
      <c r="C19" s="42">
        <v>2</v>
      </c>
      <c r="D19" s="1">
        <v>61.848884932997088</v>
      </c>
      <c r="E19" s="56">
        <v>8.8495575221239076E-2</v>
      </c>
      <c r="F19" s="1"/>
      <c r="G19" s="56">
        <v>0</v>
      </c>
      <c r="H19" s="1">
        <v>3.0685914552736979</v>
      </c>
      <c r="I19" s="56">
        <v>9.0909090909090898E-2</v>
      </c>
      <c r="J19" s="1">
        <v>2.2225189141076989</v>
      </c>
      <c r="K19" s="56">
        <v>0.125</v>
      </c>
      <c r="L19" s="1">
        <v>67.13999530237848</v>
      </c>
      <c r="M19" s="56">
        <v>8.4824687912703034E-2</v>
      </c>
    </row>
    <row r="20" spans="2:13" x14ac:dyDescent="0.25">
      <c r="B20" s="55"/>
      <c r="C20" s="42">
        <v>5</v>
      </c>
      <c r="D20" s="1">
        <v>6.1848884932997086</v>
      </c>
      <c r="E20" s="56">
        <v>8.8495575221239076E-3</v>
      </c>
      <c r="F20" s="1"/>
      <c r="G20" s="56">
        <v>0</v>
      </c>
      <c r="H20" s="1"/>
      <c r="I20" s="56">
        <v>0</v>
      </c>
      <c r="J20" s="1"/>
      <c r="K20" s="56">
        <v>0</v>
      </c>
      <c r="L20" s="1">
        <v>6.1848884932997086</v>
      </c>
      <c r="M20" s="56">
        <v>7.8139897665502282E-3</v>
      </c>
    </row>
    <row r="21" spans="2:13" x14ac:dyDescent="0.25">
      <c r="B21" s="57"/>
      <c r="C21" s="10" t="s">
        <v>996</v>
      </c>
      <c r="D21" s="1"/>
      <c r="E21" s="56">
        <v>0</v>
      </c>
      <c r="F21" s="1"/>
      <c r="G21" s="56">
        <v>0</v>
      </c>
      <c r="H21" s="1"/>
      <c r="I21" s="56">
        <v>0</v>
      </c>
      <c r="J21" s="1">
        <v>2.2225189141076989</v>
      </c>
      <c r="K21" s="56">
        <v>0.125</v>
      </c>
      <c r="L21" s="1">
        <v>2.2225189141076989</v>
      </c>
      <c r="M21" s="56">
        <v>2.8079309868910074E-3</v>
      </c>
    </row>
    <row r="22" spans="2:13" x14ac:dyDescent="0.25">
      <c r="B22" s="58" t="s">
        <v>706</v>
      </c>
      <c r="C22" s="58"/>
      <c r="D22" s="59">
        <v>698.89239974286602</v>
      </c>
      <c r="E22" s="60">
        <v>1.5076795682819021E-2</v>
      </c>
      <c r="F22" s="59">
        <v>41.087736028991038</v>
      </c>
      <c r="G22" s="60">
        <v>1.0683406424711803E-2</v>
      </c>
      <c r="H22" s="59">
        <v>33.754506008010679</v>
      </c>
      <c r="I22" s="60">
        <v>5.8911758941251396E-3</v>
      </c>
      <c r="J22" s="59">
        <v>17.780151312861591</v>
      </c>
      <c r="K22" s="60">
        <v>7.4681590565281817E-3</v>
      </c>
      <c r="L22" s="59">
        <v>791.51479309272929</v>
      </c>
      <c r="M22" s="60">
        <v>1.3573811050030308E-2</v>
      </c>
    </row>
    <row r="23" spans="2:13" x14ac:dyDescent="0.25">
      <c r="B23" s="55" t="s">
        <v>11</v>
      </c>
      <c r="C23" s="42">
        <v>1</v>
      </c>
      <c r="D23" s="1">
        <v>762.30316742081675</v>
      </c>
      <c r="E23" s="56">
        <v>0.917721518987342</v>
      </c>
      <c r="F23" s="1">
        <v>46.007464503042591</v>
      </c>
      <c r="G23" s="56">
        <v>0.82352941176470595</v>
      </c>
      <c r="H23" s="1">
        <v>104.10675260092917</v>
      </c>
      <c r="I23" s="56">
        <v>1</v>
      </c>
      <c r="J23" s="1">
        <v>36.331726360832484</v>
      </c>
      <c r="K23" s="56">
        <v>0.91666666666666663</v>
      </c>
      <c r="L23" s="1">
        <v>948.74911088562101</v>
      </c>
      <c r="M23" s="56">
        <v>0.92088751240784261</v>
      </c>
    </row>
    <row r="24" spans="2:13" x14ac:dyDescent="0.25">
      <c r="B24" s="55"/>
      <c r="C24" s="42">
        <v>2</v>
      </c>
      <c r="D24" s="1">
        <v>63.087158683101876</v>
      </c>
      <c r="E24" s="56">
        <v>7.5949367088607375E-2</v>
      </c>
      <c r="F24" s="1">
        <v>9.8587423935091287</v>
      </c>
      <c r="G24" s="56">
        <v>0.17647058823529416</v>
      </c>
      <c r="H24" s="1"/>
      <c r="I24" s="56">
        <v>0</v>
      </c>
      <c r="J24" s="1">
        <v>3.3028842146211344</v>
      </c>
      <c r="K24" s="56">
        <v>8.3333333333333315E-2</v>
      </c>
      <c r="L24" s="1">
        <v>76.248785291232139</v>
      </c>
      <c r="M24" s="56">
        <v>7.400961266294942E-2</v>
      </c>
    </row>
    <row r="25" spans="2:13" x14ac:dyDescent="0.25">
      <c r="B25" s="57"/>
      <c r="C25" s="42">
        <v>3</v>
      </c>
      <c r="D25" s="1">
        <v>5.2572632235918242</v>
      </c>
      <c r="E25" s="56">
        <v>6.3291139240506163E-3</v>
      </c>
      <c r="F25" s="1"/>
      <c r="G25" s="56">
        <v>0</v>
      </c>
      <c r="H25" s="1"/>
      <c r="I25" s="56">
        <v>0</v>
      </c>
      <c r="J25" s="1"/>
      <c r="K25" s="56">
        <v>0</v>
      </c>
      <c r="L25" s="1">
        <v>5.2572632235918242</v>
      </c>
      <c r="M25" s="56">
        <v>5.1028749292080997E-3</v>
      </c>
    </row>
    <row r="26" spans="2:13" x14ac:dyDescent="0.25">
      <c r="B26" s="58" t="s">
        <v>30</v>
      </c>
      <c r="C26" s="58"/>
      <c r="D26" s="59">
        <v>830.64758932751045</v>
      </c>
      <c r="E26" s="60">
        <v>1.7919073083817533E-2</v>
      </c>
      <c r="F26" s="59">
        <v>55.866206896551716</v>
      </c>
      <c r="G26" s="60">
        <v>1.4526022880933983E-2</v>
      </c>
      <c r="H26" s="59">
        <v>104.10675260092917</v>
      </c>
      <c r="I26" s="60">
        <v>1.8169757578223526E-2</v>
      </c>
      <c r="J26" s="59">
        <v>39.634610575453621</v>
      </c>
      <c r="K26" s="60">
        <v>1.6647640996560388E-2</v>
      </c>
      <c r="L26" s="59">
        <v>1030.2551594004449</v>
      </c>
      <c r="M26" s="60">
        <v>1.7668006952059775E-2</v>
      </c>
    </row>
    <row r="27" spans="2:13" x14ac:dyDescent="0.25">
      <c r="B27" s="61" t="s">
        <v>707</v>
      </c>
      <c r="C27" s="42">
        <v>1</v>
      </c>
      <c r="D27" s="1">
        <v>2381.9970525103686</v>
      </c>
      <c r="E27" s="56">
        <v>0.89325842696629221</v>
      </c>
      <c r="F27" s="1">
        <v>63.735415269661843</v>
      </c>
      <c r="G27" s="56">
        <v>0.9</v>
      </c>
      <c r="H27" s="1">
        <v>82.135780297568331</v>
      </c>
      <c r="I27" s="56">
        <v>0.875</v>
      </c>
      <c r="J27" s="1">
        <v>56.720439798125447</v>
      </c>
      <c r="K27" s="56">
        <v>0.56249999999999989</v>
      </c>
      <c r="L27" s="1">
        <v>2584.5886878757242</v>
      </c>
      <c r="M27" s="56">
        <v>0.88146202267266305</v>
      </c>
    </row>
    <row r="28" spans="2:13" x14ac:dyDescent="0.25">
      <c r="B28" s="61"/>
      <c r="C28" s="42">
        <v>2</v>
      </c>
      <c r="D28" s="1">
        <v>224.71670306701631</v>
      </c>
      <c r="E28" s="56">
        <v>8.4269662921348465E-2</v>
      </c>
      <c r="F28" s="1">
        <v>7.0817128077402058</v>
      </c>
      <c r="G28" s="56">
        <v>0.10000000000000002</v>
      </c>
      <c r="H28" s="1">
        <v>11.733682899652617</v>
      </c>
      <c r="I28" s="56">
        <v>0.12499999999999999</v>
      </c>
      <c r="J28" s="1">
        <v>25.209084354722421</v>
      </c>
      <c r="K28" s="56">
        <v>0.24999999999999997</v>
      </c>
      <c r="L28" s="1">
        <v>268.74118312913157</v>
      </c>
      <c r="M28" s="56">
        <v>9.1652938035237233E-2</v>
      </c>
    </row>
    <row r="29" spans="2:13" x14ac:dyDescent="0.25">
      <c r="B29" s="61"/>
      <c r="C29" s="42">
        <v>3</v>
      </c>
      <c r="D29" s="1">
        <v>44.943340613403251</v>
      </c>
      <c r="E29" s="56">
        <v>1.685393258426969E-2</v>
      </c>
      <c r="F29" s="1"/>
      <c r="G29" s="56">
        <v>0</v>
      </c>
      <c r="H29" s="1"/>
      <c r="I29" s="56">
        <v>0</v>
      </c>
      <c r="J29" s="1">
        <v>6.3022710886806053</v>
      </c>
      <c r="K29" s="56">
        <v>6.2499999999999993E-2</v>
      </c>
      <c r="L29" s="1">
        <v>51.245611702083856</v>
      </c>
      <c r="M29" s="56">
        <v>1.747707894718941E-2</v>
      </c>
    </row>
    <row r="30" spans="2:13" x14ac:dyDescent="0.25">
      <c r="B30" s="57"/>
      <c r="C30" s="42">
        <v>4</v>
      </c>
      <c r="D30" s="1">
        <v>14.981113537801084</v>
      </c>
      <c r="E30" s="56">
        <v>5.617977528089897E-3</v>
      </c>
      <c r="F30" s="1"/>
      <c r="G30" s="56">
        <v>0</v>
      </c>
      <c r="H30" s="1"/>
      <c r="I30" s="56">
        <v>0</v>
      </c>
      <c r="J30" s="1">
        <v>12.604542177361211</v>
      </c>
      <c r="K30" s="56">
        <v>0.12499999999999999</v>
      </c>
      <c r="L30" s="1">
        <v>27.585655715162297</v>
      </c>
      <c r="M30" s="56">
        <v>9.4079603449103415E-3</v>
      </c>
    </row>
    <row r="31" spans="2:13" x14ac:dyDescent="0.25">
      <c r="B31" s="58" t="s">
        <v>708</v>
      </c>
      <c r="C31" s="58"/>
      <c r="D31" s="59">
        <v>2666.6382097285887</v>
      </c>
      <c r="E31" s="60">
        <v>5.7525821518259565E-2</v>
      </c>
      <c r="F31" s="59">
        <v>70.817128077402046</v>
      </c>
      <c r="G31" s="60">
        <v>1.8413478916140081E-2</v>
      </c>
      <c r="H31" s="59">
        <v>93.869463197220952</v>
      </c>
      <c r="I31" s="60">
        <v>1.6383042863986685E-2</v>
      </c>
      <c r="J31" s="59">
        <v>100.8363374188897</v>
      </c>
      <c r="K31" s="60">
        <v>4.2354071867615209E-2</v>
      </c>
      <c r="L31" s="59">
        <v>2932.1611384221019</v>
      </c>
      <c r="M31" s="60">
        <v>5.0284090213485837E-2</v>
      </c>
    </row>
    <row r="32" spans="2:13" x14ac:dyDescent="0.25">
      <c r="B32" s="61" t="s">
        <v>709</v>
      </c>
      <c r="C32" s="42">
        <v>1</v>
      </c>
      <c r="D32" s="1">
        <v>3034.8864422774545</v>
      </c>
      <c r="E32" s="56">
        <v>0.9427609427609428</v>
      </c>
      <c r="F32" s="1">
        <v>441.92567627494458</v>
      </c>
      <c r="G32" s="56">
        <v>0.94444444444444442</v>
      </c>
      <c r="H32" s="1">
        <v>792.31416735708297</v>
      </c>
      <c r="I32" s="56">
        <v>0.83193277310924363</v>
      </c>
      <c r="J32" s="1">
        <v>259.12280154486058</v>
      </c>
      <c r="K32" s="56">
        <v>0.9111111111111112</v>
      </c>
      <c r="L32" s="1">
        <v>4528.2490874543428</v>
      </c>
      <c r="M32" s="56">
        <v>0.9196562895506577</v>
      </c>
    </row>
    <row r="33" spans="2:13" x14ac:dyDescent="0.25">
      <c r="B33" s="61"/>
      <c r="C33" s="42">
        <v>2</v>
      </c>
      <c r="D33" s="1">
        <v>173.42208241585408</v>
      </c>
      <c r="E33" s="56">
        <v>5.3872053872053731E-2</v>
      </c>
      <c r="F33" s="1">
        <v>25.99562801617321</v>
      </c>
      <c r="G33" s="56">
        <v>5.5555555555555552E-2</v>
      </c>
      <c r="H33" s="1">
        <v>120.04760111470966</v>
      </c>
      <c r="I33" s="56">
        <v>0.12605042016806733</v>
      </c>
      <c r="J33" s="1">
        <v>18.960204991087345</v>
      </c>
      <c r="K33" s="56">
        <v>6.6666666666666624E-2</v>
      </c>
      <c r="L33" s="1">
        <v>338.42551653782431</v>
      </c>
      <c r="M33" s="56">
        <v>6.8731898095165986E-2</v>
      </c>
    </row>
    <row r="34" spans="2:13" x14ac:dyDescent="0.25">
      <c r="B34" s="61"/>
      <c r="C34" s="42">
        <v>3</v>
      </c>
      <c r="D34" s="1">
        <v>10.838880150990876</v>
      </c>
      <c r="E34" s="56">
        <v>3.3670033670033573E-3</v>
      </c>
      <c r="F34" s="1"/>
      <c r="G34" s="56">
        <v>0</v>
      </c>
      <c r="H34" s="1">
        <v>16.006346815294624</v>
      </c>
      <c r="I34" s="56">
        <v>1.6806722689075647E-2</v>
      </c>
      <c r="J34" s="1">
        <v>6.3200683303624485</v>
      </c>
      <c r="K34" s="56">
        <v>2.2222222222222209E-2</v>
      </c>
      <c r="L34" s="1">
        <v>33.165295296647948</v>
      </c>
      <c r="M34" s="56">
        <v>6.7356436947936917E-3</v>
      </c>
    </row>
    <row r="35" spans="2:13" x14ac:dyDescent="0.25">
      <c r="B35" s="61"/>
      <c r="C35" s="42">
        <v>4</v>
      </c>
      <c r="D35" s="1"/>
      <c r="E35" s="56">
        <v>0</v>
      </c>
      <c r="F35" s="1"/>
      <c r="G35" s="56">
        <v>0</v>
      </c>
      <c r="H35" s="1">
        <v>16.006346815294624</v>
      </c>
      <c r="I35" s="56">
        <v>1.6806722689075647E-2</v>
      </c>
      <c r="J35" s="1"/>
      <c r="K35" s="56">
        <v>0</v>
      </c>
      <c r="L35" s="1">
        <v>16.006346815294624</v>
      </c>
      <c r="M35" s="56">
        <v>3.2507791062549984E-3</v>
      </c>
    </row>
    <row r="36" spans="2:13" x14ac:dyDescent="0.25">
      <c r="B36" s="57"/>
      <c r="C36" s="42">
        <v>5</v>
      </c>
      <c r="D36" s="1"/>
      <c r="E36" s="56">
        <v>0</v>
      </c>
      <c r="F36" s="1"/>
      <c r="G36" s="56">
        <v>0</v>
      </c>
      <c r="H36" s="1">
        <v>8.0031734076473118</v>
      </c>
      <c r="I36" s="56">
        <v>8.4033613445378234E-3</v>
      </c>
      <c r="J36" s="1"/>
      <c r="K36" s="56">
        <v>0</v>
      </c>
      <c r="L36" s="1">
        <v>8.0031734076473118</v>
      </c>
      <c r="M36" s="56">
        <v>1.6253895531274992E-3</v>
      </c>
    </row>
    <row r="37" spans="2:13" x14ac:dyDescent="0.25">
      <c r="B37" s="58" t="s">
        <v>710</v>
      </c>
      <c r="C37" s="58"/>
      <c r="D37" s="59">
        <v>3219.1474048442997</v>
      </c>
      <c r="E37" s="60">
        <v>6.9444778214173164E-2</v>
      </c>
      <c r="F37" s="59">
        <v>467.92130429111779</v>
      </c>
      <c r="G37" s="60">
        <v>0.12166631583195583</v>
      </c>
      <c r="H37" s="59">
        <v>952.37763551002911</v>
      </c>
      <c r="I37" s="60">
        <v>0.16621852404206594</v>
      </c>
      <c r="J37" s="59">
        <v>284.40307486631036</v>
      </c>
      <c r="K37" s="60">
        <v>0.11945721731461803</v>
      </c>
      <c r="L37" s="59">
        <v>4923.8494195117573</v>
      </c>
      <c r="M37" s="60">
        <v>8.4439864223010114E-2</v>
      </c>
    </row>
    <row r="38" spans="2:13" x14ac:dyDescent="0.25">
      <c r="B38" s="61" t="s">
        <v>8</v>
      </c>
      <c r="C38" s="42">
        <v>1</v>
      </c>
      <c r="D38" s="1">
        <v>1031.1798623627703</v>
      </c>
      <c r="E38" s="56">
        <v>0.88405797101449257</v>
      </c>
      <c r="F38" s="1">
        <v>42.728220752089129</v>
      </c>
      <c r="G38" s="56">
        <v>1</v>
      </c>
      <c r="H38" s="1">
        <v>44.042346884806577</v>
      </c>
      <c r="I38" s="56">
        <v>0.86956521739130421</v>
      </c>
      <c r="J38" s="1">
        <v>15.640823274528007</v>
      </c>
      <c r="K38" s="56">
        <v>0.88888888888888895</v>
      </c>
      <c r="L38" s="1">
        <v>1133.5912532741941</v>
      </c>
      <c r="M38" s="56">
        <v>0.8874280959973917</v>
      </c>
    </row>
    <row r="39" spans="2:13" x14ac:dyDescent="0.25">
      <c r="B39" s="61"/>
      <c r="C39" s="42">
        <v>2</v>
      </c>
      <c r="D39" s="1">
        <v>126.78440930689824</v>
      </c>
      <c r="E39" s="56">
        <v>0.10869565217391323</v>
      </c>
      <c r="F39" s="1"/>
      <c r="G39" s="56">
        <v>0</v>
      </c>
      <c r="H39" s="1">
        <v>2.2021173442403299</v>
      </c>
      <c r="I39" s="56">
        <v>4.3478260869565237E-2</v>
      </c>
      <c r="J39" s="1"/>
      <c r="K39" s="56">
        <v>0</v>
      </c>
      <c r="L39" s="1">
        <v>128.98652665113858</v>
      </c>
      <c r="M39" s="56">
        <v>0.10097666811094344</v>
      </c>
    </row>
    <row r="40" spans="2:13" x14ac:dyDescent="0.25">
      <c r="B40" s="57"/>
      <c r="C40" s="42">
        <v>3</v>
      </c>
      <c r="D40" s="1">
        <v>8.452293953793216</v>
      </c>
      <c r="E40" s="56">
        <v>7.2463768115942151E-3</v>
      </c>
      <c r="F40" s="1"/>
      <c r="G40" s="56">
        <v>0</v>
      </c>
      <c r="H40" s="1">
        <v>4.4042346884806598</v>
      </c>
      <c r="I40" s="56">
        <v>8.6956521739130474E-2</v>
      </c>
      <c r="J40" s="1">
        <v>1.9551029093160013</v>
      </c>
      <c r="K40" s="56">
        <v>0.11111111111111113</v>
      </c>
      <c r="L40" s="1">
        <v>14.811631551589876</v>
      </c>
      <c r="M40" s="56">
        <v>1.1595235891664869E-2</v>
      </c>
    </row>
    <row r="41" spans="2:13" x14ac:dyDescent="0.25">
      <c r="B41" s="58" t="s">
        <v>31</v>
      </c>
      <c r="C41" s="58"/>
      <c r="D41" s="59">
        <v>1166.4165656234618</v>
      </c>
      <c r="E41" s="60">
        <v>2.5162420205786341E-2</v>
      </c>
      <c r="F41" s="59">
        <v>42.728220752089129</v>
      </c>
      <c r="G41" s="60">
        <v>1.1109956211198495E-2</v>
      </c>
      <c r="H41" s="59">
        <v>50.648698917527568</v>
      </c>
      <c r="I41" s="60">
        <v>8.839720363880553E-3</v>
      </c>
      <c r="J41" s="59">
        <v>17.595926183844007</v>
      </c>
      <c r="K41" s="60">
        <v>7.3907793682733624E-3</v>
      </c>
      <c r="L41" s="59">
        <v>1277.3894114769225</v>
      </c>
      <c r="M41" s="60">
        <v>2.1906150914687731E-2</v>
      </c>
    </row>
    <row r="42" spans="2:13" x14ac:dyDescent="0.25">
      <c r="B42" s="61" t="s">
        <v>711</v>
      </c>
      <c r="C42" s="42">
        <v>1</v>
      </c>
      <c r="D42" s="1">
        <v>647.83412107852018</v>
      </c>
      <c r="E42" s="56">
        <v>0.80327868852458995</v>
      </c>
      <c r="F42" s="1">
        <v>22.446406052963425</v>
      </c>
      <c r="G42" s="56">
        <v>0.92307692307692313</v>
      </c>
      <c r="H42" s="1">
        <v>23.232030264817148</v>
      </c>
      <c r="I42" s="56">
        <v>0.91666666666666663</v>
      </c>
      <c r="J42" s="1">
        <v>8.7895400544235756</v>
      </c>
      <c r="K42" s="56">
        <v>1</v>
      </c>
      <c r="L42" s="1">
        <v>702.30209745072432</v>
      </c>
      <c r="M42" s="56">
        <v>0.81196824309233462</v>
      </c>
    </row>
    <row r="43" spans="2:13" x14ac:dyDescent="0.25">
      <c r="B43" s="61"/>
      <c r="C43" s="42">
        <v>2</v>
      </c>
      <c r="D43" s="1">
        <v>132.2110451180655</v>
      </c>
      <c r="E43" s="56">
        <v>0.16393442622950835</v>
      </c>
      <c r="F43" s="1">
        <v>1.8705338377469525</v>
      </c>
      <c r="G43" s="56">
        <v>7.6923076923076941E-2</v>
      </c>
      <c r="H43" s="1">
        <v>2.1120027513470134</v>
      </c>
      <c r="I43" s="56">
        <v>8.3333333333333329E-2</v>
      </c>
      <c r="J43" s="1"/>
      <c r="K43" s="56">
        <v>0</v>
      </c>
      <c r="L43" s="1">
        <v>136.19358170715947</v>
      </c>
      <c r="M43" s="56">
        <v>0.15746053395059606</v>
      </c>
    </row>
    <row r="44" spans="2:13" x14ac:dyDescent="0.25">
      <c r="B44" s="57"/>
      <c r="C44" s="42">
        <v>3</v>
      </c>
      <c r="D44" s="1">
        <v>26.442209023613106</v>
      </c>
      <c r="E44" s="56">
        <v>3.2786885245901676E-2</v>
      </c>
      <c r="F44" s="1"/>
      <c r="G44" s="56">
        <v>0</v>
      </c>
      <c r="H44" s="1"/>
      <c r="I44" s="56">
        <v>0</v>
      </c>
      <c r="J44" s="1"/>
      <c r="K44" s="56">
        <v>0</v>
      </c>
      <c r="L44" s="1">
        <v>26.442209023613106</v>
      </c>
      <c r="M44" s="56">
        <v>3.0571222957069169E-2</v>
      </c>
    </row>
    <row r="45" spans="2:13" x14ac:dyDescent="0.25">
      <c r="B45" s="58" t="s">
        <v>712</v>
      </c>
      <c r="C45" s="58"/>
      <c r="D45" s="59">
        <v>806.48737522019883</v>
      </c>
      <c r="E45" s="60">
        <v>1.7397878960254142E-2</v>
      </c>
      <c r="F45" s="59">
        <v>24.316939890710376</v>
      </c>
      <c r="G45" s="60">
        <v>6.3227565440559363E-3</v>
      </c>
      <c r="H45" s="59">
        <v>25.344033016164161</v>
      </c>
      <c r="I45" s="60">
        <v>4.4232955543566351E-3</v>
      </c>
      <c r="J45" s="59">
        <v>8.7895400544235756</v>
      </c>
      <c r="K45" s="60">
        <v>3.6918517736504045E-3</v>
      </c>
      <c r="L45" s="59">
        <v>864.93788818149699</v>
      </c>
      <c r="M45" s="60">
        <v>1.4832955197607321E-2</v>
      </c>
    </row>
    <row r="46" spans="2:13" x14ac:dyDescent="0.25">
      <c r="B46" s="61" t="s">
        <v>713</v>
      </c>
      <c r="C46" s="42">
        <v>1</v>
      </c>
      <c r="D46" s="1">
        <v>267.26577026507903</v>
      </c>
      <c r="E46" s="56">
        <v>0.94285714285714295</v>
      </c>
      <c r="F46" s="1">
        <v>0.60631578947368414</v>
      </c>
      <c r="G46" s="56">
        <v>0.9</v>
      </c>
      <c r="H46" s="1">
        <v>23.027751196172247</v>
      </c>
      <c r="I46" s="56">
        <v>0.88888888888888895</v>
      </c>
      <c r="J46" s="1">
        <v>30.694736842105272</v>
      </c>
      <c r="K46" s="56">
        <v>1</v>
      </c>
      <c r="L46" s="1">
        <v>321.59457409283021</v>
      </c>
      <c r="M46" s="56">
        <v>0.9438168215345214</v>
      </c>
    </row>
    <row r="47" spans="2:13" x14ac:dyDescent="0.25">
      <c r="B47" s="61"/>
      <c r="C47" s="42">
        <v>2</v>
      </c>
      <c r="D47" s="1">
        <v>16.197925470610834</v>
      </c>
      <c r="E47" s="56">
        <v>5.7142857142857093E-2</v>
      </c>
      <c r="F47" s="1">
        <v>6.7368421052631577E-2</v>
      </c>
      <c r="G47" s="56">
        <v>0.10000000000000002</v>
      </c>
      <c r="H47" s="1"/>
      <c r="I47" s="56">
        <v>0</v>
      </c>
      <c r="J47" s="1"/>
      <c r="K47" s="56">
        <v>0</v>
      </c>
      <c r="L47" s="1">
        <v>16.265293891663465</v>
      </c>
      <c r="M47" s="56">
        <v>4.7735438402400986E-2</v>
      </c>
    </row>
    <row r="48" spans="2:13" x14ac:dyDescent="0.25">
      <c r="B48" s="57"/>
      <c r="C48" s="42">
        <v>4</v>
      </c>
      <c r="D48" s="1"/>
      <c r="E48" s="56">
        <v>0</v>
      </c>
      <c r="F48" s="1"/>
      <c r="G48" s="56">
        <v>0</v>
      </c>
      <c r="H48" s="1">
        <v>2.8784688995215308</v>
      </c>
      <c r="I48" s="56">
        <v>0.11111111111111112</v>
      </c>
      <c r="J48" s="1"/>
      <c r="K48" s="56">
        <v>0</v>
      </c>
      <c r="L48" s="1">
        <v>2.8784688995215308</v>
      </c>
      <c r="M48" s="56">
        <v>8.4477400630776113E-3</v>
      </c>
    </row>
    <row r="49" spans="2:13" x14ac:dyDescent="0.25">
      <c r="B49" s="58" t="s">
        <v>714</v>
      </c>
      <c r="C49" s="58"/>
      <c r="D49" s="59">
        <v>283.46369573568984</v>
      </c>
      <c r="E49" s="60">
        <v>6.1149959931974451E-3</v>
      </c>
      <c r="F49" s="59">
        <v>0.67368421052631566</v>
      </c>
      <c r="G49" s="60">
        <v>1.7516765143461415E-4</v>
      </c>
      <c r="H49" s="59">
        <v>25.906220095693776</v>
      </c>
      <c r="I49" s="60">
        <v>4.5214140980001857E-3</v>
      </c>
      <c r="J49" s="59">
        <v>30.694736842105272</v>
      </c>
      <c r="K49" s="60">
        <v>1.2892644888196076E-2</v>
      </c>
      <c r="L49" s="59">
        <v>340.73833688401521</v>
      </c>
      <c r="M49" s="60">
        <v>5.8433750609931346E-3</v>
      </c>
    </row>
    <row r="50" spans="2:13" x14ac:dyDescent="0.25">
      <c r="B50" s="61" t="s">
        <v>715</v>
      </c>
      <c r="C50" s="42">
        <v>1</v>
      </c>
      <c r="D50" s="1">
        <v>5543.1606451975567</v>
      </c>
      <c r="E50" s="56">
        <v>0.91931540342298323</v>
      </c>
      <c r="F50" s="1">
        <v>457.34395387437195</v>
      </c>
      <c r="G50" s="56">
        <v>0.92592592592592593</v>
      </c>
      <c r="H50" s="1">
        <v>338.76570430961897</v>
      </c>
      <c r="I50" s="56">
        <v>0.73076923076923095</v>
      </c>
      <c r="J50" s="1">
        <v>158.48438104165206</v>
      </c>
      <c r="K50" s="56">
        <v>0.67647058823529416</v>
      </c>
      <c r="L50" s="1">
        <v>6497.7546844232002</v>
      </c>
      <c r="M50" s="56">
        <v>0.89978553011952433</v>
      </c>
    </row>
    <row r="51" spans="2:13" x14ac:dyDescent="0.25">
      <c r="B51" s="61"/>
      <c r="C51" s="42">
        <v>2</v>
      </c>
      <c r="D51" s="1">
        <v>412.78855868492269</v>
      </c>
      <c r="E51" s="56">
        <v>6.8459657701711224E-2</v>
      </c>
      <c r="F51" s="1">
        <v>36.58751630994977</v>
      </c>
      <c r="G51" s="56">
        <v>7.4074074074074098E-2</v>
      </c>
      <c r="H51" s="1">
        <v>80.233982599646524</v>
      </c>
      <c r="I51" s="56">
        <v>0.17307692307692296</v>
      </c>
      <c r="J51" s="1">
        <v>62.015627364124711</v>
      </c>
      <c r="K51" s="56">
        <v>0.26470588235294118</v>
      </c>
      <c r="L51" s="1">
        <v>591.62568495864366</v>
      </c>
      <c r="M51" s="56">
        <v>8.1926181646867588E-2</v>
      </c>
    </row>
    <row r="52" spans="2:13" x14ac:dyDescent="0.25">
      <c r="B52" s="61"/>
      <c r="C52" s="42">
        <v>3</v>
      </c>
      <c r="D52" s="1">
        <v>58.96979409784614</v>
      </c>
      <c r="E52" s="56">
        <v>9.7799511002444675E-3</v>
      </c>
      <c r="F52" s="1"/>
      <c r="G52" s="56">
        <v>0</v>
      </c>
      <c r="H52" s="1">
        <v>26.744660866548841</v>
      </c>
      <c r="I52" s="56">
        <v>5.7692307692307647E-2</v>
      </c>
      <c r="J52" s="1">
        <v>6.8906252626805244</v>
      </c>
      <c r="K52" s="56">
        <v>2.9411764705882356E-2</v>
      </c>
      <c r="L52" s="1">
        <v>92.605080227075504</v>
      </c>
      <c r="M52" s="56">
        <v>1.2823616041342883E-2</v>
      </c>
    </row>
    <row r="53" spans="2:13" x14ac:dyDescent="0.25">
      <c r="B53" s="61"/>
      <c r="C53" s="42">
        <v>4</v>
      </c>
      <c r="D53" s="1">
        <v>14.742448524461535</v>
      </c>
      <c r="E53" s="56">
        <v>2.4449877750611169E-3</v>
      </c>
      <c r="F53" s="1"/>
      <c r="G53" s="56">
        <v>0</v>
      </c>
      <c r="H53" s="1">
        <v>8.9148869555162804</v>
      </c>
      <c r="I53" s="56">
        <v>1.9230769230769218E-2</v>
      </c>
      <c r="J53" s="1">
        <v>6.8906252626805244</v>
      </c>
      <c r="K53" s="56">
        <v>2.9411764705882356E-2</v>
      </c>
      <c r="L53" s="1">
        <v>30.54796074265834</v>
      </c>
      <c r="M53" s="56">
        <v>4.2301709414785662E-3</v>
      </c>
    </row>
    <row r="54" spans="2:13" x14ac:dyDescent="0.25">
      <c r="B54" s="57"/>
      <c r="C54" s="42">
        <v>5</v>
      </c>
      <c r="D54" s="1"/>
      <c r="E54" s="56">
        <v>0</v>
      </c>
      <c r="F54" s="1"/>
      <c r="G54" s="56">
        <v>0</v>
      </c>
      <c r="H54" s="1">
        <v>8.9148869555162804</v>
      </c>
      <c r="I54" s="56">
        <v>1.9230769230769218E-2</v>
      </c>
      <c r="J54" s="1"/>
      <c r="K54" s="56">
        <v>0</v>
      </c>
      <c r="L54" s="1">
        <v>8.9148869555162804</v>
      </c>
      <c r="M54" s="56">
        <v>1.2345012507865875E-3</v>
      </c>
    </row>
    <row r="55" spans="2:13" x14ac:dyDescent="0.25">
      <c r="B55" s="58" t="s">
        <v>716</v>
      </c>
      <c r="C55" s="58"/>
      <c r="D55" s="59">
        <v>6029.6614465047869</v>
      </c>
      <c r="E55" s="60">
        <v>0.13007434863931872</v>
      </c>
      <c r="F55" s="59">
        <v>493.93147018432171</v>
      </c>
      <c r="G55" s="60">
        <v>0.12842933565897205</v>
      </c>
      <c r="H55" s="59">
        <v>463.57412168684692</v>
      </c>
      <c r="I55" s="60">
        <v>8.0907618383562238E-2</v>
      </c>
      <c r="J55" s="59">
        <v>234.28125893113781</v>
      </c>
      <c r="K55" s="60">
        <v>9.8404657804895074E-2</v>
      </c>
      <c r="L55" s="59">
        <v>7221.4482973070944</v>
      </c>
      <c r="M55" s="60">
        <v>0.12384174692705438</v>
      </c>
    </row>
    <row r="56" spans="2:13" x14ac:dyDescent="0.25">
      <c r="B56" s="61" t="s">
        <v>7</v>
      </c>
      <c r="C56" s="42">
        <v>1</v>
      </c>
      <c r="D56" s="1">
        <v>4163.6364019551975</v>
      </c>
      <c r="E56" s="56">
        <v>0.91923076923076963</v>
      </c>
      <c r="F56" s="1">
        <v>388.50197695918069</v>
      </c>
      <c r="G56" s="56">
        <v>0.84782608695652173</v>
      </c>
      <c r="H56" s="1">
        <v>560.0922123208062</v>
      </c>
      <c r="I56" s="56">
        <v>0.88524590163934447</v>
      </c>
      <c r="J56" s="1">
        <v>222.62571785268429</v>
      </c>
      <c r="K56" s="56">
        <v>0.89473684210526327</v>
      </c>
      <c r="L56" s="1">
        <v>5334.8563090878688</v>
      </c>
      <c r="M56" s="56">
        <v>0.90895401180773783</v>
      </c>
    </row>
    <row r="57" spans="2:13" x14ac:dyDescent="0.25">
      <c r="B57" s="61"/>
      <c r="C57" s="42">
        <v>2</v>
      </c>
      <c r="D57" s="1">
        <v>348.4214562305591</v>
      </c>
      <c r="E57" s="56">
        <v>7.6923076923076664E-2</v>
      </c>
      <c r="F57" s="1">
        <v>69.731124069596547</v>
      </c>
      <c r="G57" s="56">
        <v>0.15217391304347827</v>
      </c>
      <c r="H57" s="1">
        <v>51.860390029704249</v>
      </c>
      <c r="I57" s="56">
        <v>8.1967213114754064E-2</v>
      </c>
      <c r="J57" s="1">
        <v>13.095630461922596</v>
      </c>
      <c r="K57" s="56">
        <v>5.263157894736839E-2</v>
      </c>
      <c r="L57" s="1">
        <v>483.10860079178252</v>
      </c>
      <c r="M57" s="56">
        <v>8.2312151515772147E-2</v>
      </c>
    </row>
    <row r="58" spans="2:13" x14ac:dyDescent="0.25">
      <c r="B58" s="61"/>
      <c r="C58" s="42">
        <v>3</v>
      </c>
      <c r="D58" s="1">
        <v>17.421072811527964</v>
      </c>
      <c r="E58" s="56">
        <v>3.8461538461538347E-3</v>
      </c>
      <c r="F58" s="1"/>
      <c r="G58" s="56">
        <v>0</v>
      </c>
      <c r="H58" s="1"/>
      <c r="I58" s="56">
        <v>0</v>
      </c>
      <c r="J58" s="1">
        <v>13.095630461922596</v>
      </c>
      <c r="K58" s="56">
        <v>5.263157894736839E-2</v>
      </c>
      <c r="L58" s="1">
        <v>30.51670327345056</v>
      </c>
      <c r="M58" s="56">
        <v>5.1994427329368478E-3</v>
      </c>
    </row>
    <row r="59" spans="2:13" x14ac:dyDescent="0.25">
      <c r="B59" s="61"/>
      <c r="C59" s="42">
        <v>4</v>
      </c>
      <c r="D59" s="1"/>
      <c r="E59" s="56">
        <v>0</v>
      </c>
      <c r="F59" s="1"/>
      <c r="G59" s="56">
        <v>0</v>
      </c>
      <c r="H59" s="1">
        <v>10.37207800594085</v>
      </c>
      <c r="I59" s="56">
        <v>1.6393442622950814E-2</v>
      </c>
      <c r="J59" s="1"/>
      <c r="K59" s="56">
        <v>0</v>
      </c>
      <c r="L59" s="1">
        <v>10.37207800594085</v>
      </c>
      <c r="M59" s="56">
        <v>1.7671969717764813E-3</v>
      </c>
    </row>
    <row r="60" spans="2:13" x14ac:dyDescent="0.25">
      <c r="B60" s="57"/>
      <c r="C60" s="42">
        <v>5</v>
      </c>
      <c r="D60" s="1"/>
      <c r="E60" s="56">
        <v>0</v>
      </c>
      <c r="F60" s="1"/>
      <c r="G60" s="56">
        <v>0</v>
      </c>
      <c r="H60" s="1">
        <v>10.37207800594085</v>
      </c>
      <c r="I60" s="56">
        <v>1.6393442622950814E-2</v>
      </c>
      <c r="J60" s="1"/>
      <c r="K60" s="56">
        <v>0</v>
      </c>
      <c r="L60" s="1">
        <v>10.37207800594085</v>
      </c>
      <c r="M60" s="56">
        <v>1.7671969717764813E-3</v>
      </c>
    </row>
    <row r="61" spans="2:13" x14ac:dyDescent="0.25">
      <c r="B61" s="58" t="s">
        <v>32</v>
      </c>
      <c r="C61" s="58"/>
      <c r="D61" s="59">
        <v>4529.4789309972839</v>
      </c>
      <c r="E61" s="60">
        <v>9.7711791425124359E-2</v>
      </c>
      <c r="F61" s="59">
        <v>458.23310102877724</v>
      </c>
      <c r="G61" s="60">
        <v>0.11914724267339162</v>
      </c>
      <c r="H61" s="59">
        <v>632.69675836239207</v>
      </c>
      <c r="I61" s="60">
        <v>0.11042460198561539</v>
      </c>
      <c r="J61" s="59">
        <v>248.81697877652948</v>
      </c>
      <c r="K61" s="60">
        <v>0.10451006522783376</v>
      </c>
      <c r="L61" s="59">
        <v>5869.2257691649847</v>
      </c>
      <c r="M61" s="60">
        <v>0.10065227118412289</v>
      </c>
    </row>
    <row r="62" spans="2:13" x14ac:dyDescent="0.25">
      <c r="B62" s="61" t="s">
        <v>17</v>
      </c>
      <c r="C62" s="42">
        <v>1</v>
      </c>
      <c r="D62" s="1">
        <v>1684.3653043163135</v>
      </c>
      <c r="E62" s="56">
        <v>0.93181818181818166</v>
      </c>
      <c r="F62" s="1">
        <v>86.595441503236188</v>
      </c>
      <c r="G62" s="56">
        <v>0.95000000000000007</v>
      </c>
      <c r="H62" s="1">
        <v>60.1382885468498</v>
      </c>
      <c r="I62" s="56">
        <v>0.81818181818181812</v>
      </c>
      <c r="J62" s="1">
        <v>48.154642435660243</v>
      </c>
      <c r="K62" s="56">
        <v>0.72727272727272718</v>
      </c>
      <c r="L62" s="1">
        <v>1879.2536768020595</v>
      </c>
      <c r="M62" s="56">
        <v>0.92188984897898552</v>
      </c>
    </row>
    <row r="63" spans="2:13" x14ac:dyDescent="0.25">
      <c r="B63" s="61"/>
      <c r="C63" s="42">
        <v>2</v>
      </c>
      <c r="D63" s="1">
        <v>109.55221491488261</v>
      </c>
      <c r="E63" s="56">
        <v>6.060606060606083E-2</v>
      </c>
      <c r="F63" s="1">
        <v>4.5576548159597987</v>
      </c>
      <c r="G63" s="56">
        <v>4.9999999999999996E-2</v>
      </c>
      <c r="H63" s="1">
        <v>13.364064121522178</v>
      </c>
      <c r="I63" s="56">
        <v>0.1818181818181818</v>
      </c>
      <c r="J63" s="1">
        <v>15.048325761143829</v>
      </c>
      <c r="K63" s="56">
        <v>0.22727272727272729</v>
      </c>
      <c r="L63" s="1">
        <v>142.52225961350842</v>
      </c>
      <c r="M63" s="56">
        <v>6.9915959730794897E-2</v>
      </c>
    </row>
    <row r="64" spans="2:13" x14ac:dyDescent="0.25">
      <c r="B64" s="57"/>
      <c r="C64" s="42">
        <v>3</v>
      </c>
      <c r="D64" s="1">
        <v>13.694026864360332</v>
      </c>
      <c r="E64" s="56">
        <v>7.5757575757576072E-3</v>
      </c>
      <c r="F64" s="1"/>
      <c r="G64" s="56">
        <v>0</v>
      </c>
      <c r="H64" s="1"/>
      <c r="I64" s="56">
        <v>0</v>
      </c>
      <c r="J64" s="1">
        <v>3.0096651522287656</v>
      </c>
      <c r="K64" s="56">
        <v>4.5454545454545456E-2</v>
      </c>
      <c r="L64" s="1">
        <v>16.703692016589098</v>
      </c>
      <c r="M64" s="56">
        <v>8.1941912902197128E-3</v>
      </c>
    </row>
    <row r="65" spans="2:13" x14ac:dyDescent="0.25">
      <c r="B65" s="58" t="s">
        <v>33</v>
      </c>
      <c r="C65" s="58"/>
      <c r="D65" s="59">
        <v>1807.6115460955564</v>
      </c>
      <c r="E65" s="60">
        <v>3.8994543315128506E-2</v>
      </c>
      <c r="F65" s="59">
        <v>91.153096319195981</v>
      </c>
      <c r="G65" s="60">
        <v>2.3701125176664686E-2</v>
      </c>
      <c r="H65" s="59">
        <v>73.502352668371984</v>
      </c>
      <c r="I65" s="60">
        <v>1.282836988041341E-2</v>
      </c>
      <c r="J65" s="59">
        <v>66.212633349032842</v>
      </c>
      <c r="K65" s="60">
        <v>2.7811151249565794E-2</v>
      </c>
      <c r="L65" s="59">
        <v>2038.4796284321569</v>
      </c>
      <c r="M65" s="60">
        <v>3.4958206147427541E-2</v>
      </c>
    </row>
    <row r="66" spans="2:13" x14ac:dyDescent="0.25">
      <c r="B66" s="61" t="s">
        <v>15</v>
      </c>
      <c r="C66" s="42">
        <v>1</v>
      </c>
      <c r="D66" s="1">
        <v>1024.3014586709874</v>
      </c>
      <c r="E66" s="56">
        <v>0.95652173913043481</v>
      </c>
      <c r="F66" s="1">
        <v>51.724640921030577</v>
      </c>
      <c r="G66" s="56">
        <v>1</v>
      </c>
      <c r="H66" s="1">
        <v>160.36494445981748</v>
      </c>
      <c r="I66" s="56">
        <v>0.93548387096774188</v>
      </c>
      <c r="J66" s="1">
        <v>44.74793141687281</v>
      </c>
      <c r="K66" s="56">
        <v>0.76923076923076927</v>
      </c>
      <c r="L66" s="1">
        <v>1281.1389754687084</v>
      </c>
      <c r="M66" s="56">
        <v>0.94746034232675302</v>
      </c>
    </row>
    <row r="67" spans="2:13" x14ac:dyDescent="0.25">
      <c r="B67" s="57"/>
      <c r="C67" s="42">
        <v>2</v>
      </c>
      <c r="D67" s="1">
        <v>46.559157212317658</v>
      </c>
      <c r="E67" s="56">
        <v>4.3478260869565265E-2</v>
      </c>
      <c r="F67" s="1"/>
      <c r="G67" s="56">
        <v>0</v>
      </c>
      <c r="H67" s="1">
        <v>11.059651342056371</v>
      </c>
      <c r="I67" s="56">
        <v>6.4516129032258021E-2</v>
      </c>
      <c r="J67" s="1">
        <v>13.424379425061844</v>
      </c>
      <c r="K67" s="56">
        <v>0.23076923076923078</v>
      </c>
      <c r="L67" s="1">
        <v>71.043187979435871</v>
      </c>
      <c r="M67" s="56">
        <v>5.2539657673246885E-2</v>
      </c>
    </row>
    <row r="68" spans="2:13" x14ac:dyDescent="0.25">
      <c r="B68" s="58" t="s">
        <v>34</v>
      </c>
      <c r="C68" s="58"/>
      <c r="D68" s="59">
        <v>1070.8606158833049</v>
      </c>
      <c r="E68" s="60">
        <v>2.3101047766995883E-2</v>
      </c>
      <c r="F68" s="59">
        <v>51.724640921030577</v>
      </c>
      <c r="G68" s="60">
        <v>1.3449155746662316E-2</v>
      </c>
      <c r="H68" s="59">
        <v>171.42459580187386</v>
      </c>
      <c r="I68" s="60">
        <v>2.9918744662074909E-2</v>
      </c>
      <c r="J68" s="59">
        <v>58.172310841934653</v>
      </c>
      <c r="K68" s="60">
        <v>2.4433991725318266E-2</v>
      </c>
      <c r="L68" s="59">
        <v>1352.1821634481444</v>
      </c>
      <c r="M68" s="60">
        <v>2.3188783522478058E-2</v>
      </c>
    </row>
    <row r="69" spans="2:13" x14ac:dyDescent="0.25">
      <c r="B69" s="61" t="s">
        <v>717</v>
      </c>
      <c r="C69" s="42">
        <v>1</v>
      </c>
      <c r="D69" s="1">
        <v>4647.7763676899494</v>
      </c>
      <c r="E69" s="56">
        <v>0.91986062717770056</v>
      </c>
      <c r="F69" s="1">
        <v>751.17630108521791</v>
      </c>
      <c r="G69" s="56">
        <v>0.97402597402597402</v>
      </c>
      <c r="H69" s="1">
        <v>915.51584489217282</v>
      </c>
      <c r="I69" s="56">
        <v>0.8651685393258427</v>
      </c>
      <c r="J69" s="1">
        <v>237.96109352832019</v>
      </c>
      <c r="K69" s="56">
        <v>0.90909090909090895</v>
      </c>
      <c r="L69" s="1">
        <v>6552.4296071956605</v>
      </c>
      <c r="M69" s="56">
        <v>0.9172120375277929</v>
      </c>
    </row>
    <row r="70" spans="2:13" x14ac:dyDescent="0.25">
      <c r="B70" s="61"/>
      <c r="C70" s="42">
        <v>2</v>
      </c>
      <c r="D70" s="1">
        <v>369.70948379351728</v>
      </c>
      <c r="E70" s="56">
        <v>7.3170731707316805E-2</v>
      </c>
      <c r="F70" s="1">
        <v>20.031368028939152</v>
      </c>
      <c r="G70" s="56">
        <v>2.5974025974025983E-2</v>
      </c>
      <c r="H70" s="1">
        <v>95.11852933944661</v>
      </c>
      <c r="I70" s="56">
        <v>8.9887640449438283E-2</v>
      </c>
      <c r="J70" s="1">
        <v>11.898054676416022</v>
      </c>
      <c r="K70" s="56">
        <v>4.5454545454545497E-2</v>
      </c>
      <c r="L70" s="1">
        <v>496.757435838319</v>
      </c>
      <c r="M70" s="56">
        <v>6.9536328842355916E-2</v>
      </c>
    </row>
    <row r="71" spans="2:13" x14ac:dyDescent="0.25">
      <c r="B71" s="61"/>
      <c r="C71" s="42">
        <v>3</v>
      </c>
      <c r="D71" s="1">
        <v>35.21042702795404</v>
      </c>
      <c r="E71" s="56">
        <v>6.9686411149825558E-3</v>
      </c>
      <c r="F71" s="1"/>
      <c r="G71" s="56">
        <v>0</v>
      </c>
      <c r="H71" s="1">
        <v>35.669448502292482</v>
      </c>
      <c r="I71" s="56">
        <v>3.370786516853936E-2</v>
      </c>
      <c r="J71" s="1">
        <v>5.949027338208011</v>
      </c>
      <c r="K71" s="56">
        <v>2.2727272727272749E-2</v>
      </c>
      <c r="L71" s="1">
        <v>76.828902868454534</v>
      </c>
      <c r="M71" s="56">
        <v>1.0754544308818522E-2</v>
      </c>
    </row>
    <row r="72" spans="2:13" x14ac:dyDescent="0.25">
      <c r="B72" s="57"/>
      <c r="C72" s="42">
        <v>4</v>
      </c>
      <c r="D72" s="1"/>
      <c r="E72" s="56">
        <v>0</v>
      </c>
      <c r="F72" s="1"/>
      <c r="G72" s="56">
        <v>0</v>
      </c>
      <c r="H72" s="1">
        <v>11.889816167430828</v>
      </c>
      <c r="I72" s="56">
        <v>1.1235955056179787E-2</v>
      </c>
      <c r="J72" s="1">
        <v>5.949027338208011</v>
      </c>
      <c r="K72" s="56">
        <v>2.2727272727272749E-2</v>
      </c>
      <c r="L72" s="1">
        <v>17.838843505638838</v>
      </c>
      <c r="M72" s="56">
        <v>2.4970893210326485E-3</v>
      </c>
    </row>
    <row r="73" spans="2:13" x14ac:dyDescent="0.25">
      <c r="B73" s="58" t="s">
        <v>718</v>
      </c>
      <c r="C73" s="58"/>
      <c r="D73" s="59">
        <v>5052.696278511421</v>
      </c>
      <c r="E73" s="60">
        <v>0.10899885227895457</v>
      </c>
      <c r="F73" s="59">
        <v>771.20766911415706</v>
      </c>
      <c r="G73" s="60">
        <v>0.20052516306052412</v>
      </c>
      <c r="H73" s="59">
        <v>1058.1936389013426</v>
      </c>
      <c r="I73" s="60">
        <v>0.18468659726001285</v>
      </c>
      <c r="J73" s="59">
        <v>261.75720288115224</v>
      </c>
      <c r="K73" s="60">
        <v>0.10994531997566803</v>
      </c>
      <c r="L73" s="59">
        <v>7143.854789408073</v>
      </c>
      <c r="M73" s="60">
        <v>0.122511083717571</v>
      </c>
    </row>
    <row r="74" spans="2:13" x14ac:dyDescent="0.25">
      <c r="B74" s="61" t="s">
        <v>9</v>
      </c>
      <c r="C74" s="42">
        <v>1</v>
      </c>
      <c r="D74" s="1">
        <v>2931.997060073676</v>
      </c>
      <c r="E74" s="56">
        <v>0.87083333333333335</v>
      </c>
      <c r="F74" s="1">
        <v>194.14641340702332</v>
      </c>
      <c r="G74" s="56">
        <v>0.92682926829268286</v>
      </c>
      <c r="H74" s="1">
        <v>126.69637179455702</v>
      </c>
      <c r="I74" s="56">
        <v>0.90909090909090895</v>
      </c>
      <c r="J74" s="1">
        <v>104.3518873178882</v>
      </c>
      <c r="K74" s="56">
        <v>0.95652173913043481</v>
      </c>
      <c r="L74" s="1">
        <v>3357.1917325931445</v>
      </c>
      <c r="M74" s="56">
        <v>0.87773814567089992</v>
      </c>
    </row>
    <row r="75" spans="2:13" x14ac:dyDescent="0.25">
      <c r="B75" s="61"/>
      <c r="C75" s="42">
        <v>2</v>
      </c>
      <c r="D75" s="1">
        <v>406.83212795280673</v>
      </c>
      <c r="E75" s="56">
        <v>0.12083333333333333</v>
      </c>
      <c r="F75" s="1">
        <v>15.327348426870273</v>
      </c>
      <c r="G75" s="56">
        <v>7.3170731707317124E-2</v>
      </c>
      <c r="H75" s="1">
        <v>12.669637179455712</v>
      </c>
      <c r="I75" s="56">
        <v>9.0909090909090967E-2</v>
      </c>
      <c r="J75" s="1"/>
      <c r="K75" s="56">
        <v>0</v>
      </c>
      <c r="L75" s="1">
        <v>434.82911355913274</v>
      </c>
      <c r="M75" s="56">
        <v>0.11368611929837853</v>
      </c>
    </row>
    <row r="76" spans="2:13" x14ac:dyDescent="0.25">
      <c r="B76" s="61"/>
      <c r="C76" s="42">
        <v>3</v>
      </c>
      <c r="D76" s="1">
        <v>14.028694067338158</v>
      </c>
      <c r="E76" s="56">
        <v>4.1666666666666649E-3</v>
      </c>
      <c r="F76" s="1"/>
      <c r="G76" s="56">
        <v>0</v>
      </c>
      <c r="H76" s="1"/>
      <c r="I76" s="56">
        <v>0</v>
      </c>
      <c r="J76" s="1"/>
      <c r="K76" s="56">
        <v>0</v>
      </c>
      <c r="L76" s="1">
        <v>14.028694067338158</v>
      </c>
      <c r="M76" s="56">
        <v>3.6678035982587761E-3</v>
      </c>
    </row>
    <row r="77" spans="2:13" x14ac:dyDescent="0.25">
      <c r="B77" s="57"/>
      <c r="C77" s="42">
        <v>4</v>
      </c>
      <c r="D77" s="1">
        <v>14.028694067338158</v>
      </c>
      <c r="E77" s="56">
        <v>4.1666666666666649E-3</v>
      </c>
      <c r="F77" s="1"/>
      <c r="G77" s="56">
        <v>0</v>
      </c>
      <c r="H77" s="1"/>
      <c r="I77" s="56">
        <v>0</v>
      </c>
      <c r="J77" s="1">
        <v>4.7432676053585556</v>
      </c>
      <c r="K77" s="56">
        <v>4.347826086956523E-2</v>
      </c>
      <c r="L77" s="1">
        <v>18.771961672696712</v>
      </c>
      <c r="M77" s="56">
        <v>4.9079314324627634E-3</v>
      </c>
    </row>
    <row r="78" spans="2:13" x14ac:dyDescent="0.25">
      <c r="B78" s="58" t="s">
        <v>35</v>
      </c>
      <c r="C78" s="58"/>
      <c r="D78" s="59">
        <v>3366.8865761611592</v>
      </c>
      <c r="E78" s="60">
        <v>7.2631868674897584E-2</v>
      </c>
      <c r="F78" s="59">
        <v>209.4737618338936</v>
      </c>
      <c r="G78" s="60">
        <v>5.4466211801150029E-2</v>
      </c>
      <c r="H78" s="59">
        <v>139.36600897401274</v>
      </c>
      <c r="I78" s="60">
        <v>2.4323557640964544E-2</v>
      </c>
      <c r="J78" s="59">
        <v>109.09515492324675</v>
      </c>
      <c r="K78" s="60">
        <v>4.5823005379826746E-2</v>
      </c>
      <c r="L78" s="59">
        <v>3824.821501892312</v>
      </c>
      <c r="M78" s="60">
        <v>6.5592462478079094E-2</v>
      </c>
    </row>
    <row r="79" spans="2:13" x14ac:dyDescent="0.25">
      <c r="B79" s="61" t="s">
        <v>12</v>
      </c>
      <c r="C79" s="42">
        <v>1</v>
      </c>
      <c r="D79" s="1">
        <v>995.48076923077133</v>
      </c>
      <c r="E79" s="56">
        <v>0.90532544378698254</v>
      </c>
      <c r="F79" s="1">
        <v>32.307692307692314</v>
      </c>
      <c r="G79" s="56">
        <v>0.9</v>
      </c>
      <c r="H79" s="1">
        <v>74.543979227523522</v>
      </c>
      <c r="I79" s="56">
        <v>0.75555555555555565</v>
      </c>
      <c r="J79" s="1">
        <v>29.914529914529911</v>
      </c>
      <c r="K79" s="56">
        <v>1</v>
      </c>
      <c r="L79" s="1">
        <v>1132.2469706805173</v>
      </c>
      <c r="M79" s="56">
        <v>0.8957250068712338</v>
      </c>
    </row>
    <row r="80" spans="2:13" x14ac:dyDescent="0.25">
      <c r="B80" s="61"/>
      <c r="C80" s="42">
        <v>2</v>
      </c>
      <c r="D80" s="1">
        <v>97.596153846153811</v>
      </c>
      <c r="E80" s="56">
        <v>8.8757396449703957E-2</v>
      </c>
      <c r="F80" s="1">
        <v>3.5897435897435894</v>
      </c>
      <c r="G80" s="56">
        <v>9.9999999999999964E-2</v>
      </c>
      <c r="H80" s="1">
        <v>17.539759818240835</v>
      </c>
      <c r="I80" s="56">
        <v>0.17777777777777787</v>
      </c>
      <c r="J80" s="1"/>
      <c r="K80" s="56">
        <v>0</v>
      </c>
      <c r="L80" s="1">
        <v>118.72565725413824</v>
      </c>
      <c r="M80" s="56">
        <v>9.3924331805310624E-2</v>
      </c>
    </row>
    <row r="81" spans="2:13" x14ac:dyDescent="0.25">
      <c r="B81" s="61"/>
      <c r="C81" s="42">
        <v>3</v>
      </c>
      <c r="D81" s="1"/>
      <c r="E81" s="56">
        <v>0</v>
      </c>
      <c r="F81" s="1"/>
      <c r="G81" s="56">
        <v>0</v>
      </c>
      <c r="H81" s="1">
        <v>2.192469977280104</v>
      </c>
      <c r="I81" s="56">
        <v>2.2222222222222227E-2</v>
      </c>
      <c r="J81" s="1"/>
      <c r="K81" s="56">
        <v>0</v>
      </c>
      <c r="L81" s="1">
        <v>2.192469977280104</v>
      </c>
      <c r="M81" s="56">
        <v>1.7344715740629068E-3</v>
      </c>
    </row>
    <row r="82" spans="2:13" x14ac:dyDescent="0.25">
      <c r="B82" s="61"/>
      <c r="C82" s="42">
        <v>4</v>
      </c>
      <c r="D82" s="1">
        <v>6.5064102564102555</v>
      </c>
      <c r="E82" s="56">
        <v>5.9171597633135981E-3</v>
      </c>
      <c r="F82" s="1"/>
      <c r="G82" s="56">
        <v>0</v>
      </c>
      <c r="H82" s="1">
        <v>2.192469977280104</v>
      </c>
      <c r="I82" s="56">
        <v>2.2222222222222227E-2</v>
      </c>
      <c r="J82" s="1"/>
      <c r="K82" s="56">
        <v>0</v>
      </c>
      <c r="L82" s="1">
        <v>8.6988802336903603</v>
      </c>
      <c r="M82" s="56">
        <v>6.881718175329901E-3</v>
      </c>
    </row>
    <row r="83" spans="2:13" x14ac:dyDescent="0.25">
      <c r="B83" s="57"/>
      <c r="C83" s="42">
        <v>5</v>
      </c>
      <c r="D83" s="1"/>
      <c r="E83" s="56">
        <v>0</v>
      </c>
      <c r="F83" s="1"/>
      <c r="G83" s="56">
        <v>0</v>
      </c>
      <c r="H83" s="1">
        <v>2.192469977280104</v>
      </c>
      <c r="I83" s="56">
        <v>2.2222222222222227E-2</v>
      </c>
      <c r="J83" s="1"/>
      <c r="K83" s="56">
        <v>0</v>
      </c>
      <c r="L83" s="1">
        <v>2.192469977280104</v>
      </c>
      <c r="M83" s="56">
        <v>1.7344715740629068E-3</v>
      </c>
    </row>
    <row r="84" spans="2:13" x14ac:dyDescent="0.25">
      <c r="B84" s="58" t="s">
        <v>36</v>
      </c>
      <c r="C84" s="58"/>
      <c r="D84" s="59">
        <v>1099.5833333333353</v>
      </c>
      <c r="E84" s="60">
        <v>2.3720666098242256E-2</v>
      </c>
      <c r="F84" s="59">
        <v>35.897435897435905</v>
      </c>
      <c r="G84" s="60">
        <v>9.3338532214758373E-3</v>
      </c>
      <c r="H84" s="59">
        <v>98.661148977604654</v>
      </c>
      <c r="I84" s="60">
        <v>1.7219336061550277E-2</v>
      </c>
      <c r="J84" s="59">
        <v>29.914529914529911</v>
      </c>
      <c r="K84" s="60">
        <v>1.2564936235462445E-2</v>
      </c>
      <c r="L84" s="59">
        <v>1264.056448122906</v>
      </c>
      <c r="M84" s="60">
        <v>2.1677501839668871E-2</v>
      </c>
    </row>
    <row r="85" spans="2:13" x14ac:dyDescent="0.25">
      <c r="B85" s="61" t="s">
        <v>719</v>
      </c>
      <c r="C85" s="42">
        <v>1</v>
      </c>
      <c r="D85" s="1">
        <v>1954.4839854399245</v>
      </c>
      <c r="E85" s="56">
        <v>0.89473684210526294</v>
      </c>
      <c r="F85" s="1">
        <v>46.500776418666746</v>
      </c>
      <c r="G85" s="56">
        <v>0.9</v>
      </c>
      <c r="H85" s="1">
        <v>105.62299982416043</v>
      </c>
      <c r="I85" s="56">
        <v>0.9285714285714286</v>
      </c>
      <c r="J85" s="1">
        <v>34.846153846153847</v>
      </c>
      <c r="K85" s="56">
        <v>1</v>
      </c>
      <c r="L85" s="1">
        <v>2141.4539155289053</v>
      </c>
      <c r="M85" s="56">
        <v>0.89800291813597599</v>
      </c>
    </row>
    <row r="86" spans="2:13" x14ac:dyDescent="0.25">
      <c r="B86" s="61"/>
      <c r="C86" s="42">
        <v>2</v>
      </c>
      <c r="D86" s="1">
        <v>172.45446930352276</v>
      </c>
      <c r="E86" s="56">
        <v>7.8947368421052613E-2</v>
      </c>
      <c r="F86" s="1">
        <v>5.1667529354074162</v>
      </c>
      <c r="G86" s="56">
        <v>0.1</v>
      </c>
      <c r="H86" s="1">
        <v>2.7082820467733431</v>
      </c>
      <c r="I86" s="56">
        <v>2.3809523809523798E-2</v>
      </c>
      <c r="J86" s="1"/>
      <c r="K86" s="56">
        <v>0</v>
      </c>
      <c r="L86" s="1">
        <v>180.32950428570351</v>
      </c>
      <c r="M86" s="56">
        <v>7.5619848692648609E-2</v>
      </c>
    </row>
    <row r="87" spans="2:13" x14ac:dyDescent="0.25">
      <c r="B87" s="61"/>
      <c r="C87" s="42">
        <v>3</v>
      </c>
      <c r="D87" s="1">
        <v>47.904019250978543</v>
      </c>
      <c r="E87" s="56">
        <v>2.1929824561403504E-2</v>
      </c>
      <c r="F87" s="1"/>
      <c r="G87" s="56">
        <v>0</v>
      </c>
      <c r="H87" s="1">
        <v>5.4165640935466861</v>
      </c>
      <c r="I87" s="56">
        <v>4.7619047619047596E-2</v>
      </c>
      <c r="J87" s="1"/>
      <c r="K87" s="56">
        <v>0</v>
      </c>
      <c r="L87" s="1">
        <v>53.320583344525232</v>
      </c>
      <c r="M87" s="56">
        <v>2.2359593682066265E-2</v>
      </c>
    </row>
    <row r="88" spans="2:13" x14ac:dyDescent="0.25">
      <c r="B88" s="57"/>
      <c r="C88" s="42">
        <v>4</v>
      </c>
      <c r="D88" s="1">
        <v>9.5808038501957089</v>
      </c>
      <c r="E88" s="56">
        <v>4.3859649122807006E-3</v>
      </c>
      <c r="F88" s="1"/>
      <c r="G88" s="56">
        <v>0</v>
      </c>
      <c r="H88" s="1"/>
      <c r="I88" s="56">
        <v>0</v>
      </c>
      <c r="J88" s="1"/>
      <c r="K88" s="56">
        <v>0</v>
      </c>
      <c r="L88" s="1">
        <v>9.5808038501957089</v>
      </c>
      <c r="M88" s="56">
        <v>4.0176394893089214E-3</v>
      </c>
    </row>
    <row r="89" spans="2:13" x14ac:dyDescent="0.25">
      <c r="B89" s="58" t="s">
        <v>720</v>
      </c>
      <c r="C89" s="58"/>
      <c r="D89" s="59">
        <v>2184.4232778446221</v>
      </c>
      <c r="E89" s="60">
        <v>4.7123281719724193E-2</v>
      </c>
      <c r="F89" s="59">
        <v>51.667529354074162</v>
      </c>
      <c r="G89" s="60">
        <v>1.3434305912129768E-2</v>
      </c>
      <c r="H89" s="59">
        <v>113.74784596448046</v>
      </c>
      <c r="I89" s="60">
        <v>1.9852418162943208E-2</v>
      </c>
      <c r="J89" s="59">
        <v>34.846153846153847</v>
      </c>
      <c r="K89" s="60">
        <v>1.4636355723422969E-2</v>
      </c>
      <c r="L89" s="59">
        <v>2384.6848070093301</v>
      </c>
      <c r="M89" s="60">
        <v>4.089533293211671E-2</v>
      </c>
    </row>
    <row r="90" spans="2:13" x14ac:dyDescent="0.25">
      <c r="B90" s="61" t="s">
        <v>16</v>
      </c>
      <c r="C90" s="42">
        <v>1</v>
      </c>
      <c r="D90" s="1">
        <v>692.10914971028069</v>
      </c>
      <c r="E90" s="56">
        <v>0.94444444444444442</v>
      </c>
      <c r="F90" s="1">
        <v>35.152856665552953</v>
      </c>
      <c r="G90" s="56">
        <v>0.95000000000000007</v>
      </c>
      <c r="H90" s="1">
        <v>48.26362618218019</v>
      </c>
      <c r="I90" s="56">
        <v>1</v>
      </c>
      <c r="J90" s="1">
        <v>21.011628919860627</v>
      </c>
      <c r="K90" s="56">
        <v>1</v>
      </c>
      <c r="L90" s="1">
        <v>796.53726147787438</v>
      </c>
      <c r="M90" s="56">
        <v>0.94927604845213143</v>
      </c>
    </row>
    <row r="91" spans="2:13" x14ac:dyDescent="0.25">
      <c r="B91" s="57"/>
      <c r="C91" s="42">
        <v>2</v>
      </c>
      <c r="D91" s="1">
        <v>40.712302924134214</v>
      </c>
      <c r="E91" s="56">
        <v>5.5555555555555629E-2</v>
      </c>
      <c r="F91" s="1">
        <v>1.8501503508185766</v>
      </c>
      <c r="G91" s="56">
        <v>5.000000000000001E-2</v>
      </c>
      <c r="H91" s="1"/>
      <c r="I91" s="56">
        <v>0</v>
      </c>
      <c r="J91" s="1"/>
      <c r="K91" s="56">
        <v>0</v>
      </c>
      <c r="L91" s="1">
        <v>42.562453274952787</v>
      </c>
      <c r="M91" s="56">
        <v>5.0723951547868622E-2</v>
      </c>
    </row>
    <row r="92" spans="2:13" x14ac:dyDescent="0.25">
      <c r="B92" s="58" t="s">
        <v>37</v>
      </c>
      <c r="C92" s="58"/>
      <c r="D92" s="59">
        <v>732.82145263441487</v>
      </c>
      <c r="E92" s="60">
        <v>1.5808727233864141E-2</v>
      </c>
      <c r="F92" s="59">
        <v>37.003007016371527</v>
      </c>
      <c r="G92" s="60">
        <v>9.6213177239414579E-3</v>
      </c>
      <c r="H92" s="59">
        <v>48.26362618218019</v>
      </c>
      <c r="I92" s="60">
        <v>8.4234534808493213E-3</v>
      </c>
      <c r="J92" s="59">
        <v>21.011628919860627</v>
      </c>
      <c r="K92" s="60">
        <v>8.8254697077159872E-3</v>
      </c>
      <c r="L92" s="59">
        <v>839.09971475282714</v>
      </c>
      <c r="M92" s="60">
        <v>1.4389852318091602E-2</v>
      </c>
    </row>
    <row r="93" spans="2:13" x14ac:dyDescent="0.25">
      <c r="B93" s="61" t="s">
        <v>10</v>
      </c>
      <c r="C93" s="42">
        <v>1</v>
      </c>
      <c r="D93" s="1">
        <v>2605.4329814834196</v>
      </c>
      <c r="E93" s="56">
        <v>0.94977168949771695</v>
      </c>
      <c r="F93" s="1">
        <v>338.22773133467859</v>
      </c>
      <c r="G93" s="56">
        <v>0.96969696969696972</v>
      </c>
      <c r="H93" s="1">
        <v>584.59114057845682</v>
      </c>
      <c r="I93" s="56">
        <v>0.86153846153846148</v>
      </c>
      <c r="J93" s="1">
        <v>287.74598038920431</v>
      </c>
      <c r="K93" s="56">
        <v>1</v>
      </c>
      <c r="L93" s="1">
        <v>3815.9978337857592</v>
      </c>
      <c r="M93" s="56">
        <v>0.94029306058844997</v>
      </c>
    </row>
    <row r="94" spans="2:13" x14ac:dyDescent="0.25">
      <c r="B94" s="61"/>
      <c r="C94" s="42">
        <v>2</v>
      </c>
      <c r="D94" s="1">
        <v>125.26120103285636</v>
      </c>
      <c r="E94" s="56">
        <v>4.5662100456620884E-2</v>
      </c>
      <c r="F94" s="1">
        <v>10.569616604208706</v>
      </c>
      <c r="G94" s="56">
        <v>3.0303030303030304E-2</v>
      </c>
      <c r="H94" s="1">
        <v>83.513020082636686</v>
      </c>
      <c r="I94" s="56">
        <v>0.12307692307692307</v>
      </c>
      <c r="J94" s="1"/>
      <c r="K94" s="56">
        <v>0</v>
      </c>
      <c r="L94" s="1">
        <v>219.34383771970175</v>
      </c>
      <c r="M94" s="56">
        <v>5.4048114667314032E-2</v>
      </c>
    </row>
    <row r="95" spans="2:13" x14ac:dyDescent="0.25">
      <c r="B95" s="57"/>
      <c r="C95" s="42">
        <v>3</v>
      </c>
      <c r="D95" s="1">
        <v>12.526120103285638</v>
      </c>
      <c r="E95" s="56">
        <v>4.5662100456620889E-3</v>
      </c>
      <c r="F95" s="1"/>
      <c r="G95" s="56">
        <v>0</v>
      </c>
      <c r="H95" s="1">
        <v>10.439127510329586</v>
      </c>
      <c r="I95" s="56">
        <v>1.5384615384615384E-2</v>
      </c>
      <c r="J95" s="1"/>
      <c r="K95" s="56">
        <v>0</v>
      </c>
      <c r="L95" s="1">
        <v>22.965247613615226</v>
      </c>
      <c r="M95" s="56">
        <v>5.6588247442360077E-3</v>
      </c>
    </row>
    <row r="96" spans="2:13" x14ac:dyDescent="0.25">
      <c r="B96" s="58" t="s">
        <v>38</v>
      </c>
      <c r="C96" s="58"/>
      <c r="D96" s="59">
        <v>2743.2203026195616</v>
      </c>
      <c r="E96" s="60">
        <v>5.917788207565676E-2</v>
      </c>
      <c r="F96" s="59">
        <v>348.7973479388873</v>
      </c>
      <c r="G96" s="60">
        <v>9.0692361955973452E-2</v>
      </c>
      <c r="H96" s="59">
        <v>678.54328817142311</v>
      </c>
      <c r="I96" s="60">
        <v>0.11842619949606793</v>
      </c>
      <c r="J96" s="59">
        <v>287.74598038920431</v>
      </c>
      <c r="K96" s="60">
        <v>0.12086133079580418</v>
      </c>
      <c r="L96" s="59">
        <v>4058.3069191190762</v>
      </c>
      <c r="M96" s="60">
        <v>6.9596540435978099E-2</v>
      </c>
    </row>
    <row r="97" spans="2:13" x14ac:dyDescent="0.25">
      <c r="B97" s="61" t="s">
        <v>13</v>
      </c>
      <c r="C97" s="42">
        <v>1</v>
      </c>
      <c r="D97" s="1">
        <v>1186.858010467115</v>
      </c>
      <c r="E97" s="56">
        <v>0.90728476821192061</v>
      </c>
      <c r="F97" s="1">
        <v>57.746058558558538</v>
      </c>
      <c r="G97" s="56">
        <v>0.875</v>
      </c>
      <c r="H97" s="1">
        <v>125.29842342342339</v>
      </c>
      <c r="I97" s="56">
        <v>1</v>
      </c>
      <c r="J97" s="1">
        <v>57.042690417690395</v>
      </c>
      <c r="K97" s="56">
        <v>1</v>
      </c>
      <c r="L97" s="1">
        <v>1426.9451828667875</v>
      </c>
      <c r="M97" s="56">
        <v>0.91677744093797808</v>
      </c>
    </row>
    <row r="98" spans="2:13" x14ac:dyDescent="0.25">
      <c r="B98" s="61"/>
      <c r="C98" s="42">
        <v>2</v>
      </c>
      <c r="D98" s="1">
        <v>121.28476019371973</v>
      </c>
      <c r="E98" s="56">
        <v>9.2715231788079444E-2</v>
      </c>
      <c r="F98" s="1">
        <v>4.1247184684684681</v>
      </c>
      <c r="G98" s="56">
        <v>6.2500000000000014E-2</v>
      </c>
      <c r="H98" s="1"/>
      <c r="I98" s="56">
        <v>0</v>
      </c>
      <c r="J98" s="1"/>
      <c r="K98" s="56">
        <v>0</v>
      </c>
      <c r="L98" s="1">
        <v>125.40947866218821</v>
      </c>
      <c r="M98" s="56">
        <v>8.05725281515738E-2</v>
      </c>
    </row>
    <row r="99" spans="2:13" x14ac:dyDescent="0.25">
      <c r="B99" s="57"/>
      <c r="C99" s="42">
        <v>4</v>
      </c>
      <c r="D99" s="1"/>
      <c r="E99" s="56">
        <v>0</v>
      </c>
      <c r="F99" s="1">
        <v>4.1247184684684681</v>
      </c>
      <c r="G99" s="56">
        <v>6.2500000000000014E-2</v>
      </c>
      <c r="H99" s="1"/>
      <c r="I99" s="56">
        <v>0</v>
      </c>
      <c r="J99" s="1"/>
      <c r="K99" s="56">
        <v>0</v>
      </c>
      <c r="L99" s="1">
        <v>4.1247184684684681</v>
      </c>
      <c r="M99" s="56">
        <v>2.6500309104481945E-3</v>
      </c>
    </row>
    <row r="100" spans="2:13" x14ac:dyDescent="0.25">
      <c r="B100" s="58" t="s">
        <v>39</v>
      </c>
      <c r="C100" s="58"/>
      <c r="D100" s="59">
        <v>1308.1427706608347</v>
      </c>
      <c r="E100" s="60">
        <v>2.8219796472914074E-2</v>
      </c>
      <c r="F100" s="59">
        <v>65.995495495495476</v>
      </c>
      <c r="G100" s="60">
        <v>1.7159784615076754E-2</v>
      </c>
      <c r="H100" s="59">
        <v>125.29842342342339</v>
      </c>
      <c r="I100" s="60">
        <v>2.1868341117739255E-2</v>
      </c>
      <c r="J100" s="59">
        <v>57.042690417690395</v>
      </c>
      <c r="K100" s="60">
        <v>2.3959519666373722E-2</v>
      </c>
      <c r="L100" s="59">
        <v>1556.4793799974441</v>
      </c>
      <c r="M100" s="60">
        <v>2.6692308459329666E-2</v>
      </c>
    </row>
    <row r="101" spans="2:13" x14ac:dyDescent="0.25">
      <c r="B101" s="61" t="s">
        <v>1</v>
      </c>
      <c r="C101" s="42">
        <v>1</v>
      </c>
      <c r="D101" s="1">
        <v>1928.417581151524</v>
      </c>
      <c r="E101" s="56">
        <v>0.93010752688172016</v>
      </c>
      <c r="F101" s="1">
        <v>23.178392850810315</v>
      </c>
      <c r="G101" s="56">
        <v>0.85</v>
      </c>
      <c r="H101" s="1">
        <v>99.083396168214762</v>
      </c>
      <c r="I101" s="56">
        <v>0.85365853658536583</v>
      </c>
      <c r="J101" s="1">
        <v>22.046689172978713</v>
      </c>
      <c r="K101" s="56">
        <v>0.9375</v>
      </c>
      <c r="L101" s="1">
        <v>2072.726059343528</v>
      </c>
      <c r="M101" s="56">
        <v>0.92524901500295265</v>
      </c>
    </row>
    <row r="102" spans="2:13" x14ac:dyDescent="0.25">
      <c r="B102" s="61"/>
      <c r="C102" s="42">
        <v>2</v>
      </c>
      <c r="D102" s="1">
        <v>133.76306921282296</v>
      </c>
      <c r="E102" s="56">
        <v>6.4516129032258285E-2</v>
      </c>
      <c r="F102" s="1">
        <v>4.0903046207312324</v>
      </c>
      <c r="G102" s="56">
        <v>0.15000000000000002</v>
      </c>
      <c r="H102" s="1">
        <v>11.323816704938821</v>
      </c>
      <c r="I102" s="56">
        <v>9.7560975609756018E-2</v>
      </c>
      <c r="J102" s="1">
        <v>1.4697792781985812</v>
      </c>
      <c r="K102" s="56">
        <v>6.2500000000000014E-2</v>
      </c>
      <c r="L102" s="1">
        <v>150.64696981669161</v>
      </c>
      <c r="M102" s="56">
        <v>6.7247651858161922E-2</v>
      </c>
    </row>
    <row r="103" spans="2:13" x14ac:dyDescent="0.25">
      <c r="B103" s="61"/>
      <c r="C103" s="42">
        <v>3</v>
      </c>
      <c r="D103" s="1">
        <v>11.146922434401912</v>
      </c>
      <c r="E103" s="56">
        <v>5.3763440860215232E-3</v>
      </c>
      <c r="F103" s="1"/>
      <c r="G103" s="56">
        <v>0</v>
      </c>
      <c r="H103" s="1">
        <v>2.8309541762347052</v>
      </c>
      <c r="I103" s="56">
        <v>2.4390243902439004E-2</v>
      </c>
      <c r="J103" s="1"/>
      <c r="K103" s="56">
        <v>0</v>
      </c>
      <c r="L103" s="1">
        <v>13.977876610636617</v>
      </c>
      <c r="M103" s="56">
        <v>6.2396169081409981E-3</v>
      </c>
    </row>
    <row r="104" spans="2:13" x14ac:dyDescent="0.25">
      <c r="B104" s="57"/>
      <c r="C104" s="42">
        <v>4</v>
      </c>
      <c r="D104" s="1"/>
      <c r="E104" s="56">
        <v>0</v>
      </c>
      <c r="F104" s="1"/>
      <c r="G104" s="56">
        <v>0</v>
      </c>
      <c r="H104" s="1">
        <v>2.8309541762347052</v>
      </c>
      <c r="I104" s="56">
        <v>2.4390243902439004E-2</v>
      </c>
      <c r="J104" s="1"/>
      <c r="K104" s="56">
        <v>0</v>
      </c>
      <c r="L104" s="1">
        <v>2.8309541762347052</v>
      </c>
      <c r="M104" s="56">
        <v>1.2637162307445734E-3</v>
      </c>
    </row>
    <row r="105" spans="2:13" x14ac:dyDescent="0.25">
      <c r="B105" s="58" t="s">
        <v>40</v>
      </c>
      <c r="C105" s="58"/>
      <c r="D105" s="59">
        <v>2073.3275727987489</v>
      </c>
      <c r="E105" s="60">
        <v>4.4726679257268448E-2</v>
      </c>
      <c r="F105" s="59">
        <v>27.268697471541547</v>
      </c>
      <c r="G105" s="60">
        <v>7.0902562641912319E-3</v>
      </c>
      <c r="H105" s="59">
        <v>116.06912122562301</v>
      </c>
      <c r="I105" s="60">
        <v>2.0257550469095952E-2</v>
      </c>
      <c r="J105" s="59">
        <v>23.516468451177293</v>
      </c>
      <c r="K105" s="60">
        <v>9.8775721168456905E-3</v>
      </c>
      <c r="L105" s="59">
        <v>2240.1818599470907</v>
      </c>
      <c r="M105" s="60">
        <v>3.8417229279838441E-2</v>
      </c>
    </row>
    <row r="106" spans="2:13" x14ac:dyDescent="0.25">
      <c r="B106" s="61" t="s">
        <v>4</v>
      </c>
      <c r="C106" s="42">
        <v>1</v>
      </c>
      <c r="D106" s="1">
        <v>2826.2606997185085</v>
      </c>
      <c r="E106" s="56">
        <v>0.89130434782608714</v>
      </c>
      <c r="F106" s="1">
        <v>441.93651979088901</v>
      </c>
      <c r="G106" s="56">
        <v>1</v>
      </c>
      <c r="H106" s="1">
        <v>540.46806753117414</v>
      </c>
      <c r="I106" s="56">
        <v>0.89583333333333337</v>
      </c>
      <c r="J106" s="1">
        <v>366.12483229460651</v>
      </c>
      <c r="K106" s="56">
        <v>0.87878787878787878</v>
      </c>
      <c r="L106" s="1">
        <v>4174.7901193351781</v>
      </c>
      <c r="M106" s="56">
        <v>0.90113734126751344</v>
      </c>
    </row>
    <row r="107" spans="2:13" x14ac:dyDescent="0.25">
      <c r="B107" s="61"/>
      <c r="C107" s="42">
        <v>2</v>
      </c>
      <c r="D107" s="1">
        <v>310.19934509105542</v>
      </c>
      <c r="E107" s="56">
        <v>9.7826086956521632E-2</v>
      </c>
      <c r="F107" s="1"/>
      <c r="G107" s="56">
        <v>0</v>
      </c>
      <c r="H107" s="1">
        <v>62.845124131531904</v>
      </c>
      <c r="I107" s="56">
        <v>0.10416666666666671</v>
      </c>
      <c r="J107" s="1">
        <v>37.874982651166178</v>
      </c>
      <c r="K107" s="56">
        <v>9.090909090909087E-2</v>
      </c>
      <c r="L107" s="1">
        <v>410.91945187375353</v>
      </c>
      <c r="M107" s="56">
        <v>8.8697839113307683E-2</v>
      </c>
    </row>
    <row r="108" spans="2:13" x14ac:dyDescent="0.25">
      <c r="B108" s="57"/>
      <c r="C108" s="42">
        <v>3</v>
      </c>
      <c r="D108" s="1">
        <v>34.466593899006149</v>
      </c>
      <c r="E108" s="56">
        <v>1.086956521739129E-2</v>
      </c>
      <c r="F108" s="1"/>
      <c r="G108" s="56">
        <v>0</v>
      </c>
      <c r="H108" s="1"/>
      <c r="I108" s="56">
        <v>0</v>
      </c>
      <c r="J108" s="1">
        <v>12.624994217055391</v>
      </c>
      <c r="K108" s="56">
        <v>3.030303030303029E-2</v>
      </c>
      <c r="L108" s="1">
        <v>47.091588116061544</v>
      </c>
      <c r="M108" s="56">
        <v>1.0164819619178922E-2</v>
      </c>
    </row>
    <row r="109" spans="2:13" x14ac:dyDescent="0.25">
      <c r="B109" s="58" t="s">
        <v>41</v>
      </c>
      <c r="C109" s="58"/>
      <c r="D109" s="59">
        <v>3170.92663870857</v>
      </c>
      <c r="E109" s="60">
        <v>6.8404539918600238E-2</v>
      </c>
      <c r="F109" s="59">
        <v>441.93651979088901</v>
      </c>
      <c r="G109" s="60">
        <v>0.11490989553470168</v>
      </c>
      <c r="H109" s="59">
        <v>603.313191662706</v>
      </c>
      <c r="I109" s="60">
        <v>0.10529628638284735</v>
      </c>
      <c r="J109" s="59">
        <v>416.62480916282811</v>
      </c>
      <c r="K109" s="60">
        <v>0.17499403053296844</v>
      </c>
      <c r="L109" s="59">
        <v>4632.801159324993</v>
      </c>
      <c r="M109" s="60">
        <v>7.9448632063243818E-2</v>
      </c>
    </row>
    <row r="110" spans="2:13" x14ac:dyDescent="0.25">
      <c r="B110" s="61" t="s">
        <v>14</v>
      </c>
      <c r="C110" s="42">
        <v>1</v>
      </c>
      <c r="D110" s="1">
        <v>1391.3956451007386</v>
      </c>
      <c r="E110" s="56">
        <v>0.91891891891891897</v>
      </c>
      <c r="F110" s="1">
        <v>51.387022900763355</v>
      </c>
      <c r="G110" s="56">
        <v>0.88235294117647056</v>
      </c>
      <c r="H110" s="1">
        <v>104.31952017448198</v>
      </c>
      <c r="I110" s="56">
        <v>0.86206896551724133</v>
      </c>
      <c r="J110" s="1">
        <v>28.019450381679391</v>
      </c>
      <c r="K110" s="56">
        <v>0.875</v>
      </c>
      <c r="L110" s="1">
        <v>1575.1216385576636</v>
      </c>
      <c r="M110" s="56">
        <v>0.91288254591833395</v>
      </c>
    </row>
    <row r="111" spans="2:13" x14ac:dyDescent="0.25">
      <c r="B111" s="61"/>
      <c r="C111" s="42">
        <v>2</v>
      </c>
      <c r="D111" s="1">
        <v>122.77020397947686</v>
      </c>
      <c r="E111" s="56">
        <v>8.108108108108103E-2</v>
      </c>
      <c r="F111" s="1">
        <v>6.851603053435114</v>
      </c>
      <c r="G111" s="56">
        <v>0.11764705882352941</v>
      </c>
      <c r="H111" s="1">
        <v>8.3455616139585604</v>
      </c>
      <c r="I111" s="56">
        <v>6.8965517241379323E-2</v>
      </c>
      <c r="J111" s="1">
        <v>4.002778625954198</v>
      </c>
      <c r="K111" s="56">
        <v>0.12499999999999997</v>
      </c>
      <c r="L111" s="1">
        <v>141.97014727282473</v>
      </c>
      <c r="M111" s="56">
        <v>8.2280673640858282E-2</v>
      </c>
    </row>
    <row r="112" spans="2:13" x14ac:dyDescent="0.25">
      <c r="B112" s="61"/>
      <c r="C112" s="42">
        <v>3</v>
      </c>
      <c r="D112" s="1"/>
      <c r="E112" s="56">
        <v>0</v>
      </c>
      <c r="F112" s="1"/>
      <c r="G112" s="56">
        <v>0</v>
      </c>
      <c r="H112" s="1">
        <v>4.1727808069792802</v>
      </c>
      <c r="I112" s="56">
        <v>3.4482758620689662E-2</v>
      </c>
      <c r="J112" s="1"/>
      <c r="K112" s="56">
        <v>0</v>
      </c>
      <c r="L112" s="1">
        <v>4.1727808069792802</v>
      </c>
      <c r="M112" s="56">
        <v>2.4183902204038907E-3</v>
      </c>
    </row>
    <row r="113" spans="2:13" x14ac:dyDescent="0.25">
      <c r="B113" s="57"/>
      <c r="C113" s="42">
        <v>4</v>
      </c>
      <c r="D113" s="1"/>
      <c r="E113" s="56">
        <v>0</v>
      </c>
      <c r="F113" s="1"/>
      <c r="G113" s="56">
        <v>0</v>
      </c>
      <c r="H113" s="1">
        <v>4.1727808069792802</v>
      </c>
      <c r="I113" s="56">
        <v>3.4482758620689662E-2</v>
      </c>
      <c r="J113" s="1"/>
      <c r="K113" s="56">
        <v>0</v>
      </c>
      <c r="L113" s="1">
        <v>4.1727808069792802</v>
      </c>
      <c r="M113" s="56">
        <v>2.4183902204038907E-3</v>
      </c>
    </row>
    <row r="114" spans="2:13" x14ac:dyDescent="0.25">
      <c r="B114" s="58" t="s">
        <v>42</v>
      </c>
      <c r="C114" s="58"/>
      <c r="D114" s="59">
        <v>1514.1658490802156</v>
      </c>
      <c r="E114" s="60">
        <v>3.2664211465003298E-2</v>
      </c>
      <c r="F114" s="59">
        <v>58.238625954198469</v>
      </c>
      <c r="G114" s="60">
        <v>1.5142886194714244E-2</v>
      </c>
      <c r="H114" s="59">
        <v>121.0106434023991</v>
      </c>
      <c r="I114" s="60">
        <v>2.1119994621624782E-2</v>
      </c>
      <c r="J114" s="59">
        <v>32.022229007633591</v>
      </c>
      <c r="K114" s="60">
        <v>1.3450228592857189E-2</v>
      </c>
      <c r="L114" s="59">
        <v>1725.4373474444469</v>
      </c>
      <c r="M114" s="60">
        <v>2.9589795083125599E-2</v>
      </c>
    </row>
  </sheetData>
  <mergeCells count="7">
    <mergeCell ref="L9:M9"/>
    <mergeCell ref="D8:K8"/>
    <mergeCell ref="C8:C10"/>
    <mergeCell ref="J9:K9"/>
    <mergeCell ref="H9:I9"/>
    <mergeCell ref="F9:G9"/>
    <mergeCell ref="D9:E9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16"/>
  <sheetViews>
    <sheetView workbookViewId="0">
      <pane ySplit="10" topLeftCell="A11" activePane="bottomLeft" state="frozen"/>
      <selection activeCell="V29" sqref="V29"/>
      <selection pane="bottomLeft" activeCell="E34" sqref="E34"/>
    </sheetView>
  </sheetViews>
  <sheetFormatPr defaultRowHeight="15" x14ac:dyDescent="0.25"/>
  <cols>
    <col min="1" max="1" width="27.5703125" bestFit="1" customWidth="1"/>
    <col min="2" max="2" width="25.7109375" customWidth="1"/>
    <col min="3" max="3" width="23.7109375" bestFit="1" customWidth="1"/>
    <col min="4" max="4" width="10.42578125" bestFit="1" customWidth="1"/>
    <col min="5" max="5" width="5.5703125" style="47" bestFit="1" customWidth="1"/>
    <col min="6" max="6" width="10.42578125" bestFit="1" customWidth="1"/>
    <col min="7" max="7" width="5.5703125" style="47" bestFit="1" customWidth="1"/>
    <col min="8" max="8" width="10.42578125" bestFit="1" customWidth="1"/>
    <col min="9" max="9" width="5.5703125" style="47" bestFit="1" customWidth="1"/>
    <col min="10" max="10" width="10.42578125" bestFit="1" customWidth="1"/>
    <col min="11" max="11" width="5.5703125" style="47" bestFit="1" customWidth="1"/>
    <col min="12" max="12" width="10" bestFit="1" customWidth="1"/>
    <col min="13" max="13" width="5.5703125" style="47" bestFit="1" customWidth="1"/>
  </cols>
  <sheetData>
    <row r="1" spans="1:13" x14ac:dyDescent="0.25">
      <c r="A1" s="7" t="s">
        <v>504</v>
      </c>
    </row>
    <row r="3" spans="1:13" ht="18.75" x14ac:dyDescent="0.3">
      <c r="A3" s="8" t="s">
        <v>704</v>
      </c>
    </row>
    <row r="5" spans="1:13" x14ac:dyDescent="0.25">
      <c r="A5" t="s">
        <v>502</v>
      </c>
      <c r="B5" s="4" t="s">
        <v>721</v>
      </c>
    </row>
    <row r="6" spans="1:13" x14ac:dyDescent="0.25">
      <c r="A6" t="s">
        <v>503</v>
      </c>
      <c r="B6" t="s">
        <v>697</v>
      </c>
    </row>
    <row r="8" spans="1:13" x14ac:dyDescent="0.25">
      <c r="B8" s="2"/>
      <c r="C8" s="2"/>
      <c r="D8" s="158" t="s">
        <v>647</v>
      </c>
      <c r="E8" s="158"/>
      <c r="F8" s="158"/>
      <c r="G8" s="158"/>
      <c r="H8" s="158"/>
      <c r="I8" s="158"/>
      <c r="J8" s="158"/>
      <c r="K8" s="158"/>
      <c r="L8" s="2"/>
      <c r="M8" s="51"/>
    </row>
    <row r="9" spans="1:13" ht="15" customHeight="1" x14ac:dyDescent="0.25">
      <c r="B9" s="2"/>
      <c r="C9" s="2"/>
      <c r="D9" s="158" t="s">
        <v>674</v>
      </c>
      <c r="E9" s="158"/>
      <c r="F9" s="158" t="s">
        <v>507</v>
      </c>
      <c r="G9" s="158"/>
      <c r="H9" s="158" t="s">
        <v>508</v>
      </c>
      <c r="I9" s="158"/>
      <c r="J9" s="158" t="s">
        <v>509</v>
      </c>
      <c r="K9" s="158"/>
      <c r="L9" s="157" t="s">
        <v>673</v>
      </c>
      <c r="M9" s="157"/>
    </row>
    <row r="10" spans="1:13" x14ac:dyDescent="0.25">
      <c r="B10" s="3" t="s">
        <v>20</v>
      </c>
      <c r="C10" s="3" t="s">
        <v>43</v>
      </c>
      <c r="D10" s="6" t="s">
        <v>44</v>
      </c>
      <c r="E10" s="50" t="s">
        <v>24</v>
      </c>
      <c r="F10" s="6" t="s">
        <v>44</v>
      </c>
      <c r="G10" s="50" t="s">
        <v>24</v>
      </c>
      <c r="H10" s="6" t="s">
        <v>44</v>
      </c>
      <c r="I10" s="50" t="s">
        <v>24</v>
      </c>
      <c r="J10" s="6" t="s">
        <v>44</v>
      </c>
      <c r="K10" s="50" t="s">
        <v>24</v>
      </c>
      <c r="L10" s="27" t="s">
        <v>23</v>
      </c>
      <c r="M10" s="50" t="s">
        <v>24</v>
      </c>
    </row>
    <row r="11" spans="1:13" x14ac:dyDescent="0.25">
      <c r="B11" s="20" t="s">
        <v>672</v>
      </c>
      <c r="C11" s="21" t="s">
        <v>2</v>
      </c>
      <c r="D11" s="22">
        <f>D16+D21+D24+D29+D34+D39+D44+D49+D54+D59+D64+D69+D74+D79+D84+D88+D92+D97+D102+D107+D112</f>
        <v>48617.50825704114</v>
      </c>
      <c r="E11" s="45">
        <f>D11/D15</f>
        <v>0.93241396615977057</v>
      </c>
      <c r="F11" s="22">
        <f>F16+F21+F24+F29+F34+F39+F44+F49+F54+F59+F64+F69+F74+F79+F84+F88+F92+F97+F102+F107+F112</f>
        <v>8263.3268097510154</v>
      </c>
      <c r="G11" s="45">
        <f>F11/F15</f>
        <v>0.60087943597096838</v>
      </c>
      <c r="H11" s="22">
        <f>H16+H21+H24+H29+H34+H39+H44+H49+H54+H59+H64+H69+H74+H79+H84+H88+H92+H97+H102+H107+H112</f>
        <v>9601.7880849724152</v>
      </c>
      <c r="I11" s="45">
        <f>H11/H15</f>
        <v>0.64225627322016543</v>
      </c>
      <c r="J11" s="22">
        <f>J16+J21+J24+J29+J34+J39+J44+J49+J54+J59+J64+J69+J74+J79+J84+J88+J92+J97+J102+J107+J112</f>
        <v>6138.9438119201359</v>
      </c>
      <c r="K11" s="45">
        <f>J11/J15</f>
        <v>0.55555613093154199</v>
      </c>
      <c r="L11" s="22">
        <f>L16+L21+L24+L29+L34+L39+L44+L49+L54+L59+L64+L69+L74+L79+L84+L88+L92+L97+L102+L107+L112</f>
        <v>72621.566963684687</v>
      </c>
      <c r="M11" s="45">
        <f>L11/L15</f>
        <v>0.79027729195577001</v>
      </c>
    </row>
    <row r="12" spans="1:13" x14ac:dyDescent="0.25">
      <c r="B12" s="20"/>
      <c r="C12" s="21" t="s">
        <v>3</v>
      </c>
      <c r="D12" s="22">
        <f>D17+D22+D25+D30+D35+D40+D45+D50+D55+D60+D65+D70+D75+D80+D85+D89+D93+D98+D103+D108+D113</f>
        <v>2920.0111598229705</v>
      </c>
      <c r="E12" s="45">
        <f>D12/D15</f>
        <v>5.6001619259601038E-2</v>
      </c>
      <c r="F12" s="22">
        <f>F17+F22+F25+F30+F35+F40+F45+F50+F55+F60+F65+F70+F75+F80+F85+F89+F93+F98+F103+F108+F113</f>
        <v>3689.7717367285468</v>
      </c>
      <c r="G12" s="45">
        <f>F12/F15</f>
        <v>0.26830694356791074</v>
      </c>
      <c r="H12" s="22">
        <f>H17+H22+H25+H30+H35+H40+H45+H50+H55+H60+H65+H70+H75+H80+H85+H89+H93+H98+H103+H108+H113</f>
        <v>3427.2314549005696</v>
      </c>
      <c r="I12" s="45">
        <f>H12/H15</f>
        <v>0.22924489503495318</v>
      </c>
      <c r="J12" s="22">
        <f>J17+J22+J25+J30+J35+J40+J45+J50+J55+J60+J65+J70+J75+J80+J85+J89+J93+J98+J103+J108+J113</f>
        <v>3874.3429206961723</v>
      </c>
      <c r="K12" s="45">
        <f>J12/J15</f>
        <v>0.35061649509555365</v>
      </c>
      <c r="L12" s="22">
        <f>L17+L22+L25+L30+L35+L40+L45+L50+L55+L60+L65+L70+L75+L80+L85+L89+L93+L98+L103+L108+L113</f>
        <v>13911.357272148256</v>
      </c>
      <c r="M12" s="45">
        <f>L12/L15</f>
        <v>0.15138519054484367</v>
      </c>
    </row>
    <row r="13" spans="1:13" x14ac:dyDescent="0.25">
      <c r="B13" s="20"/>
      <c r="C13" s="21" t="s">
        <v>6</v>
      </c>
      <c r="D13" s="22">
        <f>D18+D26+D31+D36+D41+D46+D51+D56+D61+D66+D71+D76+D81+D90+D94+D99+D104+D109+D114</f>
        <v>296.28652261249607</v>
      </c>
      <c r="E13" s="45">
        <f>D13/D15</f>
        <v>5.6823498688621868E-3</v>
      </c>
      <c r="F13" s="22">
        <f>F18+F26+F31+F36+F41+F46+F51+F56+F61+F66+F71+F76+F81+F90+F94+F99+F104+F109+F114</f>
        <v>727.48799338158653</v>
      </c>
      <c r="G13" s="45">
        <f>F13/F15</f>
        <v>5.2900313058288767E-2</v>
      </c>
      <c r="H13" s="22">
        <f>H18+H26+H31+H36+H41+H46+H51+H56+H61+H66+H71+H76+H81+H90+H94+H99+H104+H109+H114</f>
        <v>920.16584625763323</v>
      </c>
      <c r="I13" s="45">
        <f>H13/H15</f>
        <v>6.1549190831116443E-2</v>
      </c>
      <c r="J13" s="22">
        <f>J18+J26+J31+J36+J41+J46+J51+J56+J61+J66+J71+J76+J81+J90+J94+J99+J104+J109+J114</f>
        <v>580.92242498320513</v>
      </c>
      <c r="K13" s="45">
        <f>J13/J15</f>
        <v>5.2571749258948419E-2</v>
      </c>
      <c r="L13" s="22">
        <f>L18+L26+L31+L36+L41+L46+L51+L56+L61+L66+L71+L76+L81+L90+L94+L99+L104+L109+L114</f>
        <v>2524.8627872349216</v>
      </c>
      <c r="M13" s="45">
        <f>L13/L15</f>
        <v>2.7475883673147766E-2</v>
      </c>
    </row>
    <row r="14" spans="1:13" x14ac:dyDescent="0.25">
      <c r="B14" s="23"/>
      <c r="C14" s="21" t="s">
        <v>5</v>
      </c>
      <c r="D14" s="22">
        <f>D19+D27+D32+D37+D42+D47+D52+D57+D62+D67+D72+D77+D82+D86+D95+D100+D105+D110+D115</f>
        <v>307.74279480141342</v>
      </c>
      <c r="E14" s="45">
        <f>D14/D15</f>
        <v>5.902064711766076E-3</v>
      </c>
      <c r="F14" s="22">
        <f>F19+F27+F32+F37+F42+F47+F52+F57+F62+F67+F72+F77+F82+F86+F95+F100+F105+F110+F115</f>
        <v>1071.4680572448497</v>
      </c>
      <c r="G14" s="45">
        <f>F14/F15</f>
        <v>7.7913307402832074E-2</v>
      </c>
      <c r="H14" s="22">
        <f>H19+H27+H32+H37+H42+H47+H52+H57+H62+H67+H72+H77+H82+H86+H95+H100+H105+H110+H115</f>
        <v>1000.9030526021912</v>
      </c>
      <c r="I14" s="45">
        <f>H14/H15</f>
        <v>6.6949640913765013E-2</v>
      </c>
      <c r="J14" s="22">
        <f>J19+J27+J32+J37+J42+J47+J52+J57+J62+J67+J72+J77+J82+J86+J95+J100+J105+J110+J115</f>
        <v>455.87825953782271</v>
      </c>
      <c r="K14" s="45">
        <f>J14/J15</f>
        <v>4.125562471395576E-2</v>
      </c>
      <c r="L14" s="22">
        <f>L19+L27+L32+L37+L42+L47+L52+L57+L62+L67+L72+L77+L82+L86+L95+L100+L105+L110+L115</f>
        <v>2835.9921641862775</v>
      </c>
      <c r="M14" s="45">
        <f>L14/L15</f>
        <v>3.0861633826238761E-2</v>
      </c>
    </row>
    <row r="15" spans="1:13" x14ac:dyDescent="0.25">
      <c r="B15" s="24" t="s">
        <v>673</v>
      </c>
      <c r="C15" s="24"/>
      <c r="D15" s="25">
        <f>SUM(D11:D14)</f>
        <v>52141.548734278025</v>
      </c>
      <c r="E15" s="46">
        <f>D15/D15</f>
        <v>1</v>
      </c>
      <c r="F15" s="25">
        <f>SUM(F11:F14)</f>
        <v>13752.054597105998</v>
      </c>
      <c r="G15" s="46">
        <f>F15/F15</f>
        <v>1</v>
      </c>
      <c r="H15" s="25">
        <f>SUM(H11:H14)</f>
        <v>14950.088438732808</v>
      </c>
      <c r="I15" s="46">
        <f>H15/H15</f>
        <v>1</v>
      </c>
      <c r="J15" s="25">
        <f>SUM(J11:J14)</f>
        <v>11050.087417137338</v>
      </c>
      <c r="K15" s="46">
        <f>J15/J15</f>
        <v>1</v>
      </c>
      <c r="L15" s="25">
        <f>SUM(L11:L14)</f>
        <v>91893.779187254127</v>
      </c>
      <c r="M15" s="46">
        <f>L15/L15</f>
        <v>1</v>
      </c>
    </row>
    <row r="16" spans="1:13" x14ac:dyDescent="0.25">
      <c r="B16" s="55" t="s">
        <v>705</v>
      </c>
      <c r="C16" s="42" t="s">
        <v>2</v>
      </c>
      <c r="D16" s="1">
        <v>748.37150768926347</v>
      </c>
      <c r="E16" s="47">
        <v>0.89629629629629626</v>
      </c>
      <c r="F16" s="1">
        <v>72.693686820522586</v>
      </c>
      <c r="G16" s="47">
        <v>0.67647058823529405</v>
      </c>
      <c r="H16" s="1">
        <v>104.33210947930581</v>
      </c>
      <c r="I16" s="47">
        <v>0.85000000000000009</v>
      </c>
      <c r="J16" s="1">
        <v>44.450378282153963</v>
      </c>
      <c r="K16" s="47">
        <v>0.66666666666666663</v>
      </c>
      <c r="L16" s="1">
        <v>969.84768227124573</v>
      </c>
      <c r="M16" s="47">
        <v>0.85687746693981859</v>
      </c>
    </row>
    <row r="17" spans="2:13" x14ac:dyDescent="0.25">
      <c r="B17" s="55"/>
      <c r="C17" s="42" t="s">
        <v>3</v>
      </c>
      <c r="D17" s="1">
        <v>61.848884932997088</v>
      </c>
      <c r="E17" s="47">
        <v>7.4074074074074195E-2</v>
      </c>
      <c r="F17" s="1">
        <v>6.3211901583063135</v>
      </c>
      <c r="G17" s="47">
        <v>5.8823529411764719E-2</v>
      </c>
      <c r="H17" s="1">
        <v>12.274365821094792</v>
      </c>
      <c r="I17" s="47">
        <v>9.9999999999999936E-2</v>
      </c>
      <c r="J17" s="1">
        <v>17.780151312861591</v>
      </c>
      <c r="K17" s="47">
        <v>0.26666666666666677</v>
      </c>
      <c r="L17" s="1">
        <v>98.224592225259784</v>
      </c>
      <c r="M17" s="47">
        <v>8.6783152979312522E-2</v>
      </c>
    </row>
    <row r="18" spans="2:13" x14ac:dyDescent="0.25">
      <c r="B18" s="55"/>
      <c r="C18" s="42" t="s">
        <v>6</v>
      </c>
      <c r="D18" s="1">
        <v>6.1848884932997086</v>
      </c>
      <c r="E18" s="47">
        <v>7.407407407407419E-3</v>
      </c>
      <c r="F18" s="1">
        <v>12.642380316612627</v>
      </c>
      <c r="G18" s="47">
        <v>0.11764705882352944</v>
      </c>
      <c r="H18" s="1"/>
      <c r="I18" s="47">
        <v>0</v>
      </c>
      <c r="J18" s="1">
        <v>2.2225189141076989</v>
      </c>
      <c r="K18" s="47">
        <v>3.3333333333333347E-2</v>
      </c>
      <c r="L18" s="1">
        <v>21.049787724020035</v>
      </c>
      <c r="M18" s="47">
        <v>1.8597857286557485E-2</v>
      </c>
    </row>
    <row r="19" spans="2:13" s="42" customFormat="1" x14ac:dyDescent="0.25">
      <c r="B19" s="57"/>
      <c r="C19" s="42" t="s">
        <v>5</v>
      </c>
      <c r="D19" s="1">
        <v>18.554665479899125</v>
      </c>
      <c r="E19" s="47">
        <v>2.2222222222222258E-2</v>
      </c>
      <c r="F19" s="1">
        <v>15.802975395765785</v>
      </c>
      <c r="G19" s="47">
        <v>0.1470588235294118</v>
      </c>
      <c r="H19" s="1">
        <v>6.1371829105473958</v>
      </c>
      <c r="I19" s="47">
        <v>4.9999999999999968E-2</v>
      </c>
      <c r="J19" s="1">
        <v>2.2225189141076989</v>
      </c>
      <c r="K19" s="47">
        <v>3.3333333333333347E-2</v>
      </c>
      <c r="L19" s="1">
        <v>42.717342700320003</v>
      </c>
      <c r="M19" s="47">
        <v>3.7741522794311456E-2</v>
      </c>
    </row>
    <row r="20" spans="2:13" x14ac:dyDescent="0.25">
      <c r="B20" s="58" t="s">
        <v>706</v>
      </c>
      <c r="C20" s="58"/>
      <c r="D20" s="59">
        <v>834.95994659545931</v>
      </c>
      <c r="E20" s="62">
        <v>1.6013332301473317E-2</v>
      </c>
      <c r="F20" s="59">
        <v>107.46023269120731</v>
      </c>
      <c r="G20" s="62">
        <v>7.8141220231790973E-3</v>
      </c>
      <c r="H20" s="59">
        <v>122.743658210948</v>
      </c>
      <c r="I20" s="62">
        <v>8.2102295724848524E-3</v>
      </c>
      <c r="J20" s="59">
        <v>66.675567423230945</v>
      </c>
      <c r="K20" s="62">
        <v>6.0339402672801726E-3</v>
      </c>
      <c r="L20" s="59">
        <v>1131.8394049208455</v>
      </c>
      <c r="M20" s="62">
        <v>1.231682291153212E-2</v>
      </c>
    </row>
    <row r="21" spans="2:13" x14ac:dyDescent="0.25">
      <c r="B21" s="55" t="s">
        <v>11</v>
      </c>
      <c r="C21" s="42" t="s">
        <v>2</v>
      </c>
      <c r="D21" s="1">
        <v>925.27832735216407</v>
      </c>
      <c r="E21" s="47">
        <v>0.90721649484536115</v>
      </c>
      <c r="F21" s="1">
        <v>128.16365111561876</v>
      </c>
      <c r="G21" s="47">
        <v>0.52702702702702708</v>
      </c>
      <c r="H21" s="1">
        <v>176.18065824772634</v>
      </c>
      <c r="I21" s="47">
        <v>0.70967741935483886</v>
      </c>
      <c r="J21" s="1">
        <v>138.72113701408765</v>
      </c>
      <c r="K21" s="47">
        <v>0.57534246575342463</v>
      </c>
      <c r="L21" s="1">
        <v>1368.3437737295967</v>
      </c>
      <c r="M21" s="47">
        <v>0.78081469187681163</v>
      </c>
    </row>
    <row r="22" spans="2:13" x14ac:dyDescent="0.25">
      <c r="B22" s="57"/>
      <c r="C22" s="42" t="s">
        <v>3</v>
      </c>
      <c r="D22" s="1">
        <v>94.6307380246528</v>
      </c>
      <c r="E22" s="47">
        <v>9.2783505154638873E-2</v>
      </c>
      <c r="F22" s="1">
        <v>115.01866125760658</v>
      </c>
      <c r="G22" s="47">
        <v>0.47297297297297303</v>
      </c>
      <c r="H22" s="1">
        <v>72.073905646797087</v>
      </c>
      <c r="I22" s="47">
        <v>0.29032258064516114</v>
      </c>
      <c r="J22" s="1">
        <v>102.38941065325515</v>
      </c>
      <c r="K22" s="47">
        <v>0.42465753424657526</v>
      </c>
      <c r="L22" s="1">
        <v>384.11271558231158</v>
      </c>
      <c r="M22" s="47">
        <v>0.21918530812318837</v>
      </c>
    </row>
    <row r="23" spans="2:13" x14ac:dyDescent="0.25">
      <c r="B23" s="58" t="s">
        <v>30</v>
      </c>
      <c r="C23" s="58"/>
      <c r="D23" s="59">
        <v>1019.9090653768169</v>
      </c>
      <c r="E23" s="62">
        <v>1.9560390708270724E-2</v>
      </c>
      <c r="F23" s="59">
        <v>243.18231237322533</v>
      </c>
      <c r="G23" s="62">
        <v>1.7683344016420716E-2</v>
      </c>
      <c r="H23" s="59">
        <v>248.25456389452341</v>
      </c>
      <c r="I23" s="62">
        <v>1.6605558215384432E-2</v>
      </c>
      <c r="J23" s="59">
        <v>241.11054766734281</v>
      </c>
      <c r="K23" s="62">
        <v>2.1819786447427533E-2</v>
      </c>
      <c r="L23" s="59">
        <v>1752.4564893119082</v>
      </c>
      <c r="M23" s="62">
        <v>1.9070458357587902E-2</v>
      </c>
    </row>
    <row r="24" spans="2:13" x14ac:dyDescent="0.25">
      <c r="B24" s="61" t="s">
        <v>707</v>
      </c>
      <c r="C24" s="42" t="s">
        <v>2</v>
      </c>
      <c r="D24" s="1">
        <v>2696.6004368041868</v>
      </c>
      <c r="E24" s="47">
        <v>0.90452261306532633</v>
      </c>
      <c r="F24" s="1">
        <v>226.6148098476867</v>
      </c>
      <c r="G24" s="47">
        <v>0.35164835164835168</v>
      </c>
      <c r="H24" s="1">
        <v>170.13840204496287</v>
      </c>
      <c r="I24" s="47">
        <v>0.30526315789473674</v>
      </c>
      <c r="J24" s="1">
        <v>176.46359048305706</v>
      </c>
      <c r="K24" s="47">
        <v>0.36842105263157904</v>
      </c>
      <c r="L24" s="1">
        <v>3269.817239179893</v>
      </c>
      <c r="M24" s="47">
        <v>0.70137649918058764</v>
      </c>
    </row>
    <row r="25" spans="2:13" x14ac:dyDescent="0.25">
      <c r="B25" s="61"/>
      <c r="C25" s="42" t="s">
        <v>3</v>
      </c>
      <c r="D25" s="1">
        <v>164.79224891581194</v>
      </c>
      <c r="E25" s="47">
        <v>5.5276381909547902E-2</v>
      </c>
      <c r="F25" s="1">
        <v>77.898840885142249</v>
      </c>
      <c r="G25" s="47">
        <v>0.12087912087912081</v>
      </c>
      <c r="H25" s="1">
        <v>134.9373533460051</v>
      </c>
      <c r="I25" s="47">
        <v>0.24210526315789477</v>
      </c>
      <c r="J25" s="1">
        <v>126.04542177361216</v>
      </c>
      <c r="K25" s="47">
        <v>0.26315789473684209</v>
      </c>
      <c r="L25" s="1">
        <v>503.67386492057142</v>
      </c>
      <c r="M25" s="47">
        <v>0.10803815206361485</v>
      </c>
    </row>
    <row r="26" spans="2:13" x14ac:dyDescent="0.25">
      <c r="B26" s="61"/>
      <c r="C26" s="42" t="s">
        <v>6</v>
      </c>
      <c r="D26" s="1">
        <v>59.924454151204337</v>
      </c>
      <c r="E26" s="47">
        <v>2.010050251256287E-2</v>
      </c>
      <c r="F26" s="1">
        <v>141.63425615480409</v>
      </c>
      <c r="G26" s="47">
        <v>0.21978021978021967</v>
      </c>
      <c r="H26" s="1">
        <v>134.9373533460051</v>
      </c>
      <c r="I26" s="47">
        <v>0.24210526315789477</v>
      </c>
      <c r="J26" s="1">
        <v>100.83633741888971</v>
      </c>
      <c r="K26" s="47">
        <v>0.21052631578947364</v>
      </c>
      <c r="L26" s="1">
        <v>437.33240107090319</v>
      </c>
      <c r="M26" s="47">
        <v>9.3807893837602754E-2</v>
      </c>
    </row>
    <row r="27" spans="2:13" x14ac:dyDescent="0.25">
      <c r="B27" s="57"/>
      <c r="C27" s="42" t="s">
        <v>5</v>
      </c>
      <c r="D27" s="1">
        <v>59.924454151204337</v>
      </c>
      <c r="E27" s="47">
        <v>2.010050251256287E-2</v>
      </c>
      <c r="F27" s="1">
        <v>198.28795861672583</v>
      </c>
      <c r="G27" s="47">
        <v>0.30769230769230771</v>
      </c>
      <c r="H27" s="1">
        <v>117.33682899652619</v>
      </c>
      <c r="I27" s="47">
        <v>0.21052631578947376</v>
      </c>
      <c r="J27" s="1">
        <v>75.627253064167263</v>
      </c>
      <c r="K27" s="47">
        <v>0.1578947368421052</v>
      </c>
      <c r="L27" s="1">
        <v>451.17649482862362</v>
      </c>
      <c r="M27" s="47">
        <v>9.6777454918194866E-2</v>
      </c>
    </row>
    <row r="28" spans="2:13" x14ac:dyDescent="0.25">
      <c r="B28" s="58" t="s">
        <v>708</v>
      </c>
      <c r="C28" s="58"/>
      <c r="D28" s="59">
        <v>2981.2415940224073</v>
      </c>
      <c r="E28" s="62">
        <v>5.7175931026048135E-2</v>
      </c>
      <c r="F28" s="59">
        <v>644.43586550435896</v>
      </c>
      <c r="G28" s="62">
        <v>4.6861060720335933E-2</v>
      </c>
      <c r="H28" s="59">
        <v>557.34993773349925</v>
      </c>
      <c r="I28" s="62">
        <v>3.7280711750808944E-2</v>
      </c>
      <c r="J28" s="59">
        <v>478.9726027397262</v>
      </c>
      <c r="K28" s="62">
        <v>4.3345593990224737E-2</v>
      </c>
      <c r="L28" s="59">
        <v>4661.9999999999909</v>
      </c>
      <c r="M28" s="62">
        <v>5.0732487457068466E-2</v>
      </c>
    </row>
    <row r="29" spans="2:13" x14ac:dyDescent="0.25">
      <c r="B29" s="61" t="s">
        <v>709</v>
      </c>
      <c r="C29" s="42" t="s">
        <v>2</v>
      </c>
      <c r="D29" s="1">
        <v>3360.052846807182</v>
      </c>
      <c r="E29" s="47">
        <v>0.95975232198142424</v>
      </c>
      <c r="F29" s="1">
        <v>877.35244554584585</v>
      </c>
      <c r="G29" s="47">
        <v>0.65853658536585369</v>
      </c>
      <c r="H29" s="1">
        <v>1328.5267856694561</v>
      </c>
      <c r="I29" s="47">
        <v>0.77934272300469498</v>
      </c>
      <c r="J29" s="1">
        <v>594.08642305407091</v>
      </c>
      <c r="K29" s="47">
        <v>0.6527777777777779</v>
      </c>
      <c r="L29" s="1">
        <v>6160.0185010765554</v>
      </c>
      <c r="M29" s="47">
        <v>0.82707015320576582</v>
      </c>
    </row>
    <row r="30" spans="2:13" x14ac:dyDescent="0.25">
      <c r="B30" s="61"/>
      <c r="C30" s="42" t="s">
        <v>3</v>
      </c>
      <c r="D30" s="1">
        <v>130.06656181189052</v>
      </c>
      <c r="E30" s="47">
        <v>3.7151702786377597E-2</v>
      </c>
      <c r="F30" s="1">
        <v>441.92567627494458</v>
      </c>
      <c r="G30" s="47">
        <v>0.33170731707317075</v>
      </c>
      <c r="H30" s="1">
        <v>360.14280334412899</v>
      </c>
      <c r="I30" s="47">
        <v>0.21126760563380248</v>
      </c>
      <c r="J30" s="1">
        <v>316.00341651812272</v>
      </c>
      <c r="K30" s="47">
        <v>0.34722222222222215</v>
      </c>
      <c r="L30" s="1">
        <v>1248.1384579490868</v>
      </c>
      <c r="M30" s="47">
        <v>0.16758035149692327</v>
      </c>
    </row>
    <row r="31" spans="2:13" x14ac:dyDescent="0.25">
      <c r="B31" s="61"/>
      <c r="C31" s="42" t="s">
        <v>6</v>
      </c>
      <c r="D31" s="1">
        <v>10.838880150990876</v>
      </c>
      <c r="E31" s="47">
        <v>3.0959752321981331E-3</v>
      </c>
      <c r="F31" s="1">
        <v>6.4989070040433026</v>
      </c>
      <c r="G31" s="47">
        <v>4.8780487804878049E-3</v>
      </c>
      <c r="H31" s="1">
        <v>8.0031734076473118</v>
      </c>
      <c r="I31" s="47">
        <v>4.6948356807511669E-3</v>
      </c>
      <c r="J31" s="1"/>
      <c r="K31" s="47">
        <v>0</v>
      </c>
      <c r="L31" s="1">
        <v>25.340960562681488</v>
      </c>
      <c r="M31" s="47">
        <v>3.4023846083084644E-3</v>
      </c>
    </row>
    <row r="32" spans="2:13" x14ac:dyDescent="0.25">
      <c r="B32" s="57"/>
      <c r="C32" s="42" t="s">
        <v>5</v>
      </c>
      <c r="D32" s="1"/>
      <c r="E32" s="47">
        <v>0</v>
      </c>
      <c r="F32" s="1">
        <v>6.4989070040433026</v>
      </c>
      <c r="G32" s="47">
        <v>4.8780487804878049E-3</v>
      </c>
      <c r="H32" s="1">
        <v>8.0031734076473118</v>
      </c>
      <c r="I32" s="47">
        <v>4.6948356807511669E-3</v>
      </c>
      <c r="J32" s="1"/>
      <c r="K32" s="47">
        <v>0</v>
      </c>
      <c r="L32" s="1">
        <v>14.502080411690613</v>
      </c>
      <c r="M32" s="47">
        <v>1.9471106890024956E-3</v>
      </c>
    </row>
    <row r="33" spans="2:13" x14ac:dyDescent="0.25">
      <c r="B33" s="58" t="s">
        <v>710</v>
      </c>
      <c r="C33" s="58"/>
      <c r="D33" s="59">
        <v>3500.9582887700635</v>
      </c>
      <c r="E33" s="62">
        <v>6.7143350624499623E-2</v>
      </c>
      <c r="F33" s="59">
        <v>1332.275935828877</v>
      </c>
      <c r="G33" s="62">
        <v>9.6878319266507501E-2</v>
      </c>
      <c r="H33" s="59">
        <v>1704.67593582888</v>
      </c>
      <c r="I33" s="62">
        <v>0.11402447168221372</v>
      </c>
      <c r="J33" s="59">
        <v>910.08983957219357</v>
      </c>
      <c r="K33" s="62">
        <v>8.2360419896837664E-2</v>
      </c>
      <c r="L33" s="59">
        <v>7448.0000000000136</v>
      </c>
      <c r="M33" s="62">
        <v>8.1050100081563145E-2</v>
      </c>
    </row>
    <row r="34" spans="2:13" x14ac:dyDescent="0.25">
      <c r="B34" s="61" t="s">
        <v>8</v>
      </c>
      <c r="C34" s="42" t="s">
        <v>2</v>
      </c>
      <c r="D34" s="1">
        <v>1234.0349172538092</v>
      </c>
      <c r="E34" s="47">
        <v>0.86904761904761885</v>
      </c>
      <c r="F34" s="1">
        <v>126.24247040389959</v>
      </c>
      <c r="G34" s="47">
        <v>0.81249999999999989</v>
      </c>
      <c r="H34" s="1">
        <v>118.9143365889779</v>
      </c>
      <c r="I34" s="47">
        <v>0.68354430379746844</v>
      </c>
      <c r="J34" s="1">
        <v>99.710248375116009</v>
      </c>
      <c r="K34" s="47">
        <v>0.70833333333333326</v>
      </c>
      <c r="L34" s="1">
        <v>1578.9019726218028</v>
      </c>
      <c r="M34" s="47">
        <v>0.83535569819403654</v>
      </c>
    </row>
    <row r="35" spans="2:13" x14ac:dyDescent="0.25">
      <c r="B35" s="61"/>
      <c r="C35" s="42" t="s">
        <v>3</v>
      </c>
      <c r="D35" s="1">
        <v>152.14129116827792</v>
      </c>
      <c r="E35" s="47">
        <v>0.10714285714285716</v>
      </c>
      <c r="F35" s="1">
        <v>17.479726671309194</v>
      </c>
      <c r="G35" s="47">
        <v>0.11250000000000013</v>
      </c>
      <c r="H35" s="1">
        <v>30.829642819364608</v>
      </c>
      <c r="I35" s="47">
        <v>0.17721518987341756</v>
      </c>
      <c r="J35" s="1">
        <v>29.326543639740009</v>
      </c>
      <c r="K35" s="47">
        <v>0.20833333333333337</v>
      </c>
      <c r="L35" s="1">
        <v>229.77720429869174</v>
      </c>
      <c r="M35" s="47">
        <v>0.12156910324665514</v>
      </c>
    </row>
    <row r="36" spans="2:13" x14ac:dyDescent="0.25">
      <c r="B36" s="61"/>
      <c r="C36" s="42" t="s">
        <v>6</v>
      </c>
      <c r="D36" s="1">
        <v>25.356881861379648</v>
      </c>
      <c r="E36" s="47">
        <v>1.785714285714286E-2</v>
      </c>
      <c r="F36" s="1">
        <v>7.7687674094707511</v>
      </c>
      <c r="G36" s="47">
        <v>5.0000000000000044E-2</v>
      </c>
      <c r="H36" s="1">
        <v>11.010586721201649</v>
      </c>
      <c r="I36" s="47">
        <v>6.3291139240506292E-2</v>
      </c>
      <c r="J36" s="1">
        <v>7.8204116372640051</v>
      </c>
      <c r="K36" s="47">
        <v>5.555555555555558E-2</v>
      </c>
      <c r="L36" s="1">
        <v>51.956647629316052</v>
      </c>
      <c r="M36" s="47">
        <v>2.7488902040028719E-2</v>
      </c>
    </row>
    <row r="37" spans="2:13" x14ac:dyDescent="0.25">
      <c r="B37" s="57"/>
      <c r="C37" s="42" t="s">
        <v>5</v>
      </c>
      <c r="D37" s="1">
        <v>8.452293953793216</v>
      </c>
      <c r="E37" s="47">
        <v>5.9523809523809529E-3</v>
      </c>
      <c r="F37" s="1">
        <v>3.8843837047353755</v>
      </c>
      <c r="G37" s="47">
        <v>2.5000000000000022E-2</v>
      </c>
      <c r="H37" s="1">
        <v>13.212704065441979</v>
      </c>
      <c r="I37" s="47">
        <v>7.5949367088607556E-2</v>
      </c>
      <c r="J37" s="1">
        <v>3.9102058186320026</v>
      </c>
      <c r="K37" s="47">
        <v>2.777777777777779E-2</v>
      </c>
      <c r="L37" s="1">
        <v>29.45958754260257</v>
      </c>
      <c r="M37" s="47">
        <v>1.5586296519279733E-2</v>
      </c>
    </row>
    <row r="38" spans="2:13" x14ac:dyDescent="0.25">
      <c r="B38" s="58" t="s">
        <v>31</v>
      </c>
      <c r="C38" s="58"/>
      <c r="D38" s="59">
        <v>1419.9853842372602</v>
      </c>
      <c r="E38" s="62">
        <v>2.72332797683809E-2</v>
      </c>
      <c r="F38" s="59">
        <v>155.37534818941489</v>
      </c>
      <c r="G38" s="62">
        <v>1.1298337066092824E-2</v>
      </c>
      <c r="H38" s="59">
        <v>173.96727019498616</v>
      </c>
      <c r="I38" s="62">
        <v>1.163653786450322E-2</v>
      </c>
      <c r="J38" s="59">
        <v>140.76740947075203</v>
      </c>
      <c r="K38" s="62">
        <v>1.2739031299647362E-2</v>
      </c>
      <c r="L38" s="59">
        <v>1890.095412092413</v>
      </c>
      <c r="M38" s="62">
        <v>2.0568262931497466E-2</v>
      </c>
    </row>
    <row r="39" spans="2:13" x14ac:dyDescent="0.25">
      <c r="B39" s="61" t="s">
        <v>711</v>
      </c>
      <c r="C39" s="42" t="s">
        <v>2</v>
      </c>
      <c r="D39" s="1">
        <v>826.31903198790815</v>
      </c>
      <c r="E39" s="47">
        <v>0.95419847328244267</v>
      </c>
      <c r="F39" s="1">
        <v>31.79907524169818</v>
      </c>
      <c r="G39" s="47">
        <v>0.47222222222222215</v>
      </c>
      <c r="H39" s="1">
        <v>46.464060529634295</v>
      </c>
      <c r="I39" s="47">
        <v>0.5</v>
      </c>
      <c r="J39" s="1">
        <v>6.5921550408176817</v>
      </c>
      <c r="K39" s="47">
        <v>0.15789473684210525</v>
      </c>
      <c r="L39" s="1">
        <v>911.17432280005835</v>
      </c>
      <c r="M39" s="47">
        <v>0.85315947827720928</v>
      </c>
    </row>
    <row r="40" spans="2:13" x14ac:dyDescent="0.25">
      <c r="B40" s="61"/>
      <c r="C40" s="42" t="s">
        <v>3</v>
      </c>
      <c r="D40" s="1">
        <v>39.663313535419661</v>
      </c>
      <c r="E40" s="47">
        <v>4.5801526717557328E-2</v>
      </c>
      <c r="F40" s="1">
        <v>5.6116015132408572</v>
      </c>
      <c r="G40" s="47">
        <v>8.3333333333333343E-2</v>
      </c>
      <c r="H40" s="1">
        <v>10.560013756735067</v>
      </c>
      <c r="I40" s="47">
        <v>0.11363636363636363</v>
      </c>
      <c r="J40" s="1">
        <v>13.184310081635363</v>
      </c>
      <c r="K40" s="47">
        <v>0.31578947368421051</v>
      </c>
      <c r="L40" s="1">
        <v>69.019238887030951</v>
      </c>
      <c r="M40" s="47">
        <v>6.4624755512201343E-2</v>
      </c>
    </row>
    <row r="41" spans="2:13" x14ac:dyDescent="0.25">
      <c r="B41" s="61"/>
      <c r="C41" s="42" t="s">
        <v>6</v>
      </c>
      <c r="D41" s="1"/>
      <c r="E41" s="47">
        <v>0</v>
      </c>
      <c r="F41" s="1">
        <v>24.316939890710376</v>
      </c>
      <c r="G41" s="47">
        <v>0.3611111111111111</v>
      </c>
      <c r="H41" s="1">
        <v>29.568038518858188</v>
      </c>
      <c r="I41" s="47">
        <v>0.31818181818181818</v>
      </c>
      <c r="J41" s="1">
        <v>10.986925068029469</v>
      </c>
      <c r="K41" s="47">
        <v>0.26315789473684209</v>
      </c>
      <c r="L41" s="1">
        <v>64.871903477598025</v>
      </c>
      <c r="M41" s="47">
        <v>6.0741482656927068E-2</v>
      </c>
    </row>
    <row r="42" spans="2:13" x14ac:dyDescent="0.25">
      <c r="B42" s="57"/>
      <c r="C42" s="42" t="s">
        <v>5</v>
      </c>
      <c r="D42" s="1"/>
      <c r="E42" s="47">
        <v>0</v>
      </c>
      <c r="F42" s="1">
        <v>5.6116015132408572</v>
      </c>
      <c r="G42" s="47">
        <v>8.3333333333333343E-2</v>
      </c>
      <c r="H42" s="1">
        <v>6.3360082540410403</v>
      </c>
      <c r="I42" s="47">
        <v>6.8181818181818177E-2</v>
      </c>
      <c r="J42" s="1">
        <v>10.986925068029469</v>
      </c>
      <c r="K42" s="47">
        <v>0.26315789473684209</v>
      </c>
      <c r="L42" s="1">
        <v>22.934534835311368</v>
      </c>
      <c r="M42" s="47">
        <v>2.1474283553662356E-2</v>
      </c>
    </row>
    <row r="43" spans="2:13" x14ac:dyDescent="0.25">
      <c r="B43" s="58" t="s">
        <v>712</v>
      </c>
      <c r="C43" s="58"/>
      <c r="D43" s="59">
        <v>865.98234552332781</v>
      </c>
      <c r="E43" s="62">
        <v>1.660829734721762E-2</v>
      </c>
      <c r="F43" s="59">
        <v>67.339218158890276</v>
      </c>
      <c r="G43" s="62">
        <v>4.8966659987709216E-3</v>
      </c>
      <c r="H43" s="59">
        <v>92.928121059268591</v>
      </c>
      <c r="I43" s="62">
        <v>6.2158910591130464E-3</v>
      </c>
      <c r="J43" s="59">
        <v>41.750315258511989</v>
      </c>
      <c r="K43" s="62">
        <v>3.7782791830010629E-3</v>
      </c>
      <c r="L43" s="59">
        <v>1067.9999999999986</v>
      </c>
      <c r="M43" s="62">
        <v>1.1622114243704238E-2</v>
      </c>
    </row>
    <row r="44" spans="2:13" x14ac:dyDescent="0.25">
      <c r="B44" s="61" t="s">
        <v>713</v>
      </c>
      <c r="C44" s="42" t="s">
        <v>2</v>
      </c>
      <c r="D44" s="1">
        <v>321.25885516711469</v>
      </c>
      <c r="E44" s="47">
        <v>0.875</v>
      </c>
      <c r="F44" s="1">
        <v>1.3473684210526309</v>
      </c>
      <c r="G44" s="47">
        <v>0.66666666666666663</v>
      </c>
      <c r="H44" s="1">
        <v>66.20478468899519</v>
      </c>
      <c r="I44" s="47">
        <v>0.69696969696969691</v>
      </c>
      <c r="J44" s="1">
        <v>68.210526315789494</v>
      </c>
      <c r="K44" s="47">
        <v>0.625</v>
      </c>
      <c r="L44" s="1">
        <v>457.02153459295198</v>
      </c>
      <c r="M44" s="47">
        <v>0.79717645031447715</v>
      </c>
    </row>
    <row r="45" spans="2:13" x14ac:dyDescent="0.25">
      <c r="B45" s="61"/>
      <c r="C45" s="42" t="s">
        <v>3</v>
      </c>
      <c r="D45" s="1">
        <v>37.795159431425269</v>
      </c>
      <c r="E45" s="47">
        <v>0.10294117647058827</v>
      </c>
      <c r="F45" s="1">
        <v>0.47157894736842104</v>
      </c>
      <c r="G45" s="47">
        <v>0.23333333333333342</v>
      </c>
      <c r="H45" s="1">
        <v>14.392344497607654</v>
      </c>
      <c r="I45" s="47">
        <v>0.15151515151515155</v>
      </c>
      <c r="J45" s="1">
        <v>30.694736842105272</v>
      </c>
      <c r="K45" s="47">
        <v>0.28125</v>
      </c>
      <c r="L45" s="1">
        <v>83.353819718506614</v>
      </c>
      <c r="M45" s="47">
        <v>0.14539293467327283</v>
      </c>
    </row>
    <row r="46" spans="2:13" x14ac:dyDescent="0.25">
      <c r="B46" s="61"/>
      <c r="C46" s="42" t="s">
        <v>6</v>
      </c>
      <c r="D46" s="1">
        <v>8.0989627353054168</v>
      </c>
      <c r="E46" s="47">
        <v>2.2058823529411777E-2</v>
      </c>
      <c r="F46" s="1">
        <v>0.13473684210526315</v>
      </c>
      <c r="G46" s="47">
        <v>6.6666666666666693E-2</v>
      </c>
      <c r="H46" s="1">
        <v>11.513875598086123</v>
      </c>
      <c r="I46" s="47">
        <v>0.12121212121212124</v>
      </c>
      <c r="J46" s="1">
        <v>10.231578947368421</v>
      </c>
      <c r="K46" s="47">
        <v>9.3749999999999972E-2</v>
      </c>
      <c r="L46" s="1">
        <v>29.979154122865225</v>
      </c>
      <c r="M46" s="47">
        <v>5.229223101791422E-2</v>
      </c>
    </row>
    <row r="47" spans="2:13" x14ac:dyDescent="0.25">
      <c r="B47" s="57"/>
      <c r="C47" s="42" t="s">
        <v>5</v>
      </c>
      <c r="D47" s="1"/>
      <c r="E47" s="47">
        <v>0</v>
      </c>
      <c r="F47" s="1">
        <v>6.7368421052631577E-2</v>
      </c>
      <c r="G47" s="47">
        <v>3.3333333333333347E-2</v>
      </c>
      <c r="H47" s="1">
        <v>2.8784688995215308</v>
      </c>
      <c r="I47" s="47">
        <v>3.0303030303030311E-2</v>
      </c>
      <c r="J47" s="1"/>
      <c r="K47" s="47">
        <v>0</v>
      </c>
      <c r="L47" s="1">
        <v>2.9458373205741624</v>
      </c>
      <c r="M47" s="47">
        <v>5.1383839943358253E-3</v>
      </c>
    </row>
    <row r="48" spans="2:13" x14ac:dyDescent="0.25">
      <c r="B48" s="58" t="s">
        <v>714</v>
      </c>
      <c r="C48" s="58"/>
      <c r="D48" s="59">
        <v>367.15297733384534</v>
      </c>
      <c r="E48" s="62">
        <v>7.0414666661498268E-3</v>
      </c>
      <c r="F48" s="59">
        <v>2.0210526315789465</v>
      </c>
      <c r="G48" s="62">
        <v>1.4696368584838661E-4</v>
      </c>
      <c r="H48" s="59">
        <v>94.989473684210495</v>
      </c>
      <c r="I48" s="62">
        <v>6.3537733621769751E-3</v>
      </c>
      <c r="J48" s="59">
        <v>109.13684210526318</v>
      </c>
      <c r="K48" s="62">
        <v>9.8765591606094667E-3</v>
      </c>
      <c r="L48" s="59">
        <v>573.30034575489799</v>
      </c>
      <c r="M48" s="62">
        <v>6.238728571459338E-3</v>
      </c>
    </row>
    <row r="49" spans="2:13" x14ac:dyDescent="0.25">
      <c r="B49" s="61" t="s">
        <v>715</v>
      </c>
      <c r="C49" s="42" t="s">
        <v>2</v>
      </c>
      <c r="D49" s="1">
        <v>6486.6773507631187</v>
      </c>
      <c r="E49" s="47">
        <v>0.90909090909090973</v>
      </c>
      <c r="F49" s="1">
        <v>1582.4100804053321</v>
      </c>
      <c r="G49" s="47">
        <v>0.5844594594594601</v>
      </c>
      <c r="H49" s="1">
        <v>1016.2971129288574</v>
      </c>
      <c r="I49" s="47">
        <v>0.402826855123675</v>
      </c>
      <c r="J49" s="1">
        <v>744.18752836949602</v>
      </c>
      <c r="K49" s="47">
        <v>0.38434163701067608</v>
      </c>
      <c r="L49" s="1">
        <v>9829.5720724668045</v>
      </c>
      <c r="M49" s="47">
        <v>0.68728653841887644</v>
      </c>
    </row>
    <row r="50" spans="2:13" x14ac:dyDescent="0.25">
      <c r="B50" s="61"/>
      <c r="C50" s="42" t="s">
        <v>3</v>
      </c>
      <c r="D50" s="1">
        <v>471.75835278276872</v>
      </c>
      <c r="E50" s="47">
        <v>6.6115702479338401E-2</v>
      </c>
      <c r="F50" s="1">
        <v>292.70013047959827</v>
      </c>
      <c r="G50" s="47">
        <v>0.10810810810810796</v>
      </c>
      <c r="H50" s="1">
        <v>552.72299124201004</v>
      </c>
      <c r="I50" s="47">
        <v>0.21908127208480566</v>
      </c>
      <c r="J50" s="1">
        <v>682.17190100537164</v>
      </c>
      <c r="K50" s="47">
        <v>0.35231316725978656</v>
      </c>
      <c r="L50" s="1">
        <v>1999.3533755097487</v>
      </c>
      <c r="M50" s="47">
        <v>0.13979536956437855</v>
      </c>
    </row>
    <row r="51" spans="2:13" x14ac:dyDescent="0.25">
      <c r="B51" s="61"/>
      <c r="C51" s="42" t="s">
        <v>6</v>
      </c>
      <c r="D51" s="1">
        <v>73.71224262230767</v>
      </c>
      <c r="E51" s="47">
        <v>1.0330578512396632E-2</v>
      </c>
      <c r="F51" s="1">
        <v>310.99388863457312</v>
      </c>
      <c r="G51" s="47">
        <v>0.11486486486486469</v>
      </c>
      <c r="H51" s="1">
        <v>374.42525213168415</v>
      </c>
      <c r="I51" s="47">
        <v>0.14840989399293283</v>
      </c>
      <c r="J51" s="1">
        <v>268.73438524454036</v>
      </c>
      <c r="K51" s="47">
        <v>0.13879003558718864</v>
      </c>
      <c r="L51" s="1">
        <v>1027.8657686331053</v>
      </c>
      <c r="M51" s="47">
        <v>7.1868673516508302E-2</v>
      </c>
    </row>
    <row r="52" spans="2:13" x14ac:dyDescent="0.25">
      <c r="B52" s="57"/>
      <c r="C52" s="42" t="s">
        <v>5</v>
      </c>
      <c r="D52" s="1">
        <v>103.19713967123074</v>
      </c>
      <c r="E52" s="47">
        <v>1.4462809917355286E-2</v>
      </c>
      <c r="F52" s="1">
        <v>521.37210741678405</v>
      </c>
      <c r="G52" s="47">
        <v>0.19256756756756715</v>
      </c>
      <c r="H52" s="1">
        <v>579.46765210855892</v>
      </c>
      <c r="I52" s="47">
        <v>0.22968197879858659</v>
      </c>
      <c r="J52" s="1">
        <v>241.17188419381824</v>
      </c>
      <c r="K52" s="47">
        <v>0.12455516014234877</v>
      </c>
      <c r="L52" s="1">
        <v>1445.208783390392</v>
      </c>
      <c r="M52" s="47">
        <v>0.10104941850023683</v>
      </c>
    </row>
    <row r="53" spans="2:13" x14ac:dyDescent="0.25">
      <c r="B53" s="58" t="s">
        <v>716</v>
      </c>
      <c r="C53" s="58"/>
      <c r="D53" s="59">
        <v>7135.3450858394253</v>
      </c>
      <c r="E53" s="62">
        <v>0.13684566835945605</v>
      </c>
      <c r="F53" s="59">
        <v>2707.4762069362878</v>
      </c>
      <c r="G53" s="62">
        <v>0.19687794196992595</v>
      </c>
      <c r="H53" s="59">
        <v>2522.9130084111102</v>
      </c>
      <c r="I53" s="62">
        <v>0.16875572467348934</v>
      </c>
      <c r="J53" s="59">
        <v>1936.2656988132262</v>
      </c>
      <c r="K53" s="62">
        <v>0.17522627882656513</v>
      </c>
      <c r="L53" s="59">
        <v>14302.000000000049</v>
      </c>
      <c r="M53" s="62">
        <v>0.15563621527477417</v>
      </c>
    </row>
    <row r="54" spans="2:13" x14ac:dyDescent="0.25">
      <c r="B54" s="61" t="s">
        <v>7</v>
      </c>
      <c r="C54" s="42" t="s">
        <v>2</v>
      </c>
      <c r="D54" s="1">
        <v>4651.4264406779721</v>
      </c>
      <c r="E54" s="47">
        <v>0.90508474576271203</v>
      </c>
      <c r="F54" s="1">
        <v>836.77348883515958</v>
      </c>
      <c r="G54" s="47">
        <v>0.53164556962025344</v>
      </c>
      <c r="H54" s="1">
        <v>1026.8357225881425</v>
      </c>
      <c r="I54" s="47">
        <v>0.56896551724137878</v>
      </c>
      <c r="J54" s="1">
        <v>654.7815230961304</v>
      </c>
      <c r="K54" s="47">
        <v>0.49751243781094528</v>
      </c>
      <c r="L54" s="1">
        <v>7169.817175197405</v>
      </c>
      <c r="M54" s="47">
        <v>0.72908452056105344</v>
      </c>
    </row>
    <row r="55" spans="2:13" x14ac:dyDescent="0.25">
      <c r="B55" s="61"/>
      <c r="C55" s="42" t="s">
        <v>3</v>
      </c>
      <c r="D55" s="1">
        <v>452.9478930997268</v>
      </c>
      <c r="E55" s="47">
        <v>8.8135593220338843E-2</v>
      </c>
      <c r="F55" s="1">
        <v>577.77217086237135</v>
      </c>
      <c r="G55" s="47">
        <v>0.36708860759493644</v>
      </c>
      <c r="H55" s="1">
        <v>549.72013431486539</v>
      </c>
      <c r="I55" s="47">
        <v>0.30459770114942564</v>
      </c>
      <c r="J55" s="1">
        <v>595.85118601747865</v>
      </c>
      <c r="K55" s="47">
        <v>0.45273631840796019</v>
      </c>
      <c r="L55" s="1">
        <v>2176.2913842944422</v>
      </c>
      <c r="M55" s="47">
        <v>0.22130276431710805</v>
      </c>
    </row>
    <row r="56" spans="2:13" x14ac:dyDescent="0.25">
      <c r="B56" s="61"/>
      <c r="C56" s="42" t="s">
        <v>6</v>
      </c>
      <c r="D56" s="1"/>
      <c r="E56" s="47">
        <v>0</v>
      </c>
      <c r="F56" s="1">
        <v>29.884767458398521</v>
      </c>
      <c r="G56" s="47">
        <v>1.8987341772151889E-2</v>
      </c>
      <c r="H56" s="1">
        <v>114.09285806534935</v>
      </c>
      <c r="I56" s="47">
        <v>6.3218390804597735E-2</v>
      </c>
      <c r="J56" s="1">
        <v>26.191260923845192</v>
      </c>
      <c r="K56" s="47">
        <v>1.9900497512437793E-2</v>
      </c>
      <c r="L56" s="1">
        <v>170.16888644759305</v>
      </c>
      <c r="M56" s="47">
        <v>1.7304137324343393E-2</v>
      </c>
    </row>
    <row r="57" spans="2:13" x14ac:dyDescent="0.25">
      <c r="B57" s="57"/>
      <c r="C57" s="42" t="s">
        <v>5</v>
      </c>
      <c r="D57" s="1">
        <v>34.842145623055927</v>
      </c>
      <c r="E57" s="47">
        <v>6.7796610169491454E-3</v>
      </c>
      <c r="F57" s="1">
        <v>129.50065898639357</v>
      </c>
      <c r="G57" s="47">
        <v>8.2278481012658167E-2</v>
      </c>
      <c r="H57" s="1">
        <v>114.09285806534935</v>
      </c>
      <c r="I57" s="47">
        <v>6.3218390804597735E-2</v>
      </c>
      <c r="J57" s="1">
        <v>39.286891385767788</v>
      </c>
      <c r="K57" s="47">
        <v>2.9850746268656688E-2</v>
      </c>
      <c r="L57" s="1">
        <v>317.72255406056661</v>
      </c>
      <c r="M57" s="47">
        <v>3.2308577797495054E-2</v>
      </c>
    </row>
    <row r="58" spans="2:13" x14ac:dyDescent="0.25">
      <c r="B58" s="58" t="s">
        <v>32</v>
      </c>
      <c r="C58" s="58"/>
      <c r="D58" s="59">
        <v>5139.2164794007549</v>
      </c>
      <c r="E58" s="62">
        <v>9.8562789256434524E-2</v>
      </c>
      <c r="F58" s="59">
        <v>1573.931086142323</v>
      </c>
      <c r="G58" s="62">
        <v>0.11445061354494211</v>
      </c>
      <c r="H58" s="59">
        <v>1804.7415730337068</v>
      </c>
      <c r="I58" s="62">
        <v>0.12071778574620119</v>
      </c>
      <c r="J58" s="59">
        <v>1316.1108614232221</v>
      </c>
      <c r="K58" s="62">
        <v>0.1191041130934489</v>
      </c>
      <c r="L58" s="59">
        <v>9834.0000000000073</v>
      </c>
      <c r="M58" s="62">
        <v>0.10701486092938925</v>
      </c>
    </row>
    <row r="59" spans="2:13" x14ac:dyDescent="0.25">
      <c r="B59" s="61" t="s">
        <v>17</v>
      </c>
      <c r="C59" s="42" t="s">
        <v>2</v>
      </c>
      <c r="D59" s="1">
        <v>1766.529465502475</v>
      </c>
      <c r="E59" s="47">
        <v>0.8775510204081628</v>
      </c>
      <c r="F59" s="1">
        <v>125.33550743889455</v>
      </c>
      <c r="G59" s="47">
        <v>0.50000000000000022</v>
      </c>
      <c r="H59" s="1">
        <v>100.23048091141634</v>
      </c>
      <c r="I59" s="47">
        <v>0.41666666666666669</v>
      </c>
      <c r="J59" s="1">
        <v>84.270624262405406</v>
      </c>
      <c r="K59" s="47">
        <v>0.35897435897435892</v>
      </c>
      <c r="L59" s="1">
        <v>2076.3660781151916</v>
      </c>
      <c r="M59" s="47">
        <v>0.75807450825673484</v>
      </c>
    </row>
    <row r="60" spans="2:13" x14ac:dyDescent="0.25">
      <c r="B60" s="61"/>
      <c r="C60" s="42" t="s">
        <v>3</v>
      </c>
      <c r="D60" s="1">
        <v>219.10442982976539</v>
      </c>
      <c r="E60" s="47">
        <v>0.10884353741496645</v>
      </c>
      <c r="F60" s="1">
        <v>50.134202975557777</v>
      </c>
      <c r="G60" s="47">
        <v>0.1999999999999999</v>
      </c>
      <c r="H60" s="1">
        <v>60.1382885468498</v>
      </c>
      <c r="I60" s="47">
        <v>0.25</v>
      </c>
      <c r="J60" s="1">
        <v>102.32861517577798</v>
      </c>
      <c r="K60" s="47">
        <v>0.43589743589743579</v>
      </c>
      <c r="L60" s="1">
        <v>431.70553652795098</v>
      </c>
      <c r="M60" s="47">
        <v>0.15761428861918658</v>
      </c>
    </row>
    <row r="61" spans="2:13" x14ac:dyDescent="0.25">
      <c r="B61" s="61"/>
      <c r="C61" s="42" t="s">
        <v>6</v>
      </c>
      <c r="D61" s="1">
        <v>13.694026864360332</v>
      </c>
      <c r="E61" s="47">
        <v>6.8027210884354008E-3</v>
      </c>
      <c r="F61" s="1">
        <v>38.740065935658293</v>
      </c>
      <c r="G61" s="47">
        <v>0.15454545454545451</v>
      </c>
      <c r="H61" s="1">
        <v>42.319536384820232</v>
      </c>
      <c r="I61" s="47">
        <v>0.17592592592592593</v>
      </c>
      <c r="J61" s="1">
        <v>30.096651522287662</v>
      </c>
      <c r="K61" s="47">
        <v>0.12820512820512828</v>
      </c>
      <c r="L61" s="1">
        <v>124.85028070712652</v>
      </c>
      <c r="M61" s="47">
        <v>4.558243180252896E-2</v>
      </c>
    </row>
    <row r="62" spans="2:13" x14ac:dyDescent="0.25">
      <c r="B62" s="57"/>
      <c r="C62" s="42" t="s">
        <v>5</v>
      </c>
      <c r="D62" s="1">
        <v>13.694026864360332</v>
      </c>
      <c r="E62" s="47">
        <v>6.8027210884354008E-3</v>
      </c>
      <c r="F62" s="1">
        <v>36.461238527678397</v>
      </c>
      <c r="G62" s="47">
        <v>0.14545454545454542</v>
      </c>
      <c r="H62" s="1">
        <v>37.86484834431284</v>
      </c>
      <c r="I62" s="47">
        <v>0.15740740740740741</v>
      </c>
      <c r="J62" s="1">
        <v>18.057990913372596</v>
      </c>
      <c r="K62" s="47">
        <v>7.6923076923076955E-2</v>
      </c>
      <c r="L62" s="1">
        <v>106.07810464972415</v>
      </c>
      <c r="M62" s="47">
        <v>3.8728771321549622E-2</v>
      </c>
    </row>
    <row r="63" spans="2:13" x14ac:dyDescent="0.25">
      <c r="B63" s="58" t="s">
        <v>33</v>
      </c>
      <c r="C63" s="58"/>
      <c r="D63" s="59">
        <v>2013.0219490609609</v>
      </c>
      <c r="E63" s="62">
        <v>3.8606869146132476E-2</v>
      </c>
      <c r="F63" s="59">
        <v>250.67101487778902</v>
      </c>
      <c r="G63" s="62">
        <v>1.8227895556096805E-2</v>
      </c>
      <c r="H63" s="59">
        <v>240.5531541873992</v>
      </c>
      <c r="I63" s="62">
        <v>1.6090416800757658E-2</v>
      </c>
      <c r="J63" s="59">
        <v>234.75388187384365</v>
      </c>
      <c r="K63" s="62">
        <v>2.124452712561975E-2</v>
      </c>
      <c r="L63" s="59">
        <v>2738.9999999999932</v>
      </c>
      <c r="M63" s="62">
        <v>2.9806152540735834E-2</v>
      </c>
    </row>
    <row r="64" spans="2:13" x14ac:dyDescent="0.25">
      <c r="B64" s="61" t="s">
        <v>15</v>
      </c>
      <c r="C64" s="42" t="s">
        <v>2</v>
      </c>
      <c r="D64" s="1">
        <v>1239.6375607779562</v>
      </c>
      <c r="E64" s="47">
        <v>0.95089285714285721</v>
      </c>
      <c r="F64" s="1">
        <v>220.51031129491983</v>
      </c>
      <c r="G64" s="47">
        <v>0.69827586206896552</v>
      </c>
      <c r="H64" s="1">
        <v>414.73692532711351</v>
      </c>
      <c r="I64" s="47">
        <v>0.91463414634146345</v>
      </c>
      <c r="J64" s="1">
        <v>326.65989934317133</v>
      </c>
      <c r="K64" s="47">
        <v>0.76842105263157889</v>
      </c>
      <c r="L64" s="1">
        <v>2201.5446967431608</v>
      </c>
      <c r="M64" s="47">
        <v>0.88132293704690268</v>
      </c>
    </row>
    <row r="65" spans="2:13" x14ac:dyDescent="0.25">
      <c r="B65" s="61"/>
      <c r="C65" s="42" t="s">
        <v>3</v>
      </c>
      <c r="D65" s="1">
        <v>58.198946515397068</v>
      </c>
      <c r="E65" s="47">
        <v>4.4642857142857192E-2</v>
      </c>
      <c r="F65" s="1">
        <v>59.89168948750909</v>
      </c>
      <c r="G65" s="47">
        <v>0.18965517241379312</v>
      </c>
      <c r="H65" s="1">
        <v>16.589477013084558</v>
      </c>
      <c r="I65" s="47">
        <v>3.6585365853658576E-2</v>
      </c>
      <c r="J65" s="1">
        <v>67.121897125309204</v>
      </c>
      <c r="K65" s="47">
        <v>0.15789473684210531</v>
      </c>
      <c r="L65" s="1">
        <v>201.80201014129992</v>
      </c>
      <c r="M65" s="47">
        <v>8.0785432402442001E-2</v>
      </c>
    </row>
    <row r="66" spans="2:13" x14ac:dyDescent="0.25">
      <c r="B66" s="61"/>
      <c r="C66" s="42" t="s">
        <v>6</v>
      </c>
      <c r="D66" s="1"/>
      <c r="E66" s="47">
        <v>0</v>
      </c>
      <c r="F66" s="1">
        <v>16.334097132957023</v>
      </c>
      <c r="G66" s="47">
        <v>5.1724137931034482E-2</v>
      </c>
      <c r="H66" s="1">
        <v>5.5298256710281857</v>
      </c>
      <c r="I66" s="47">
        <v>1.2195121951219525E-2</v>
      </c>
      <c r="J66" s="1">
        <v>26.848758850123691</v>
      </c>
      <c r="K66" s="47">
        <v>6.3157894736842149E-2</v>
      </c>
      <c r="L66" s="1">
        <v>48.712681654108898</v>
      </c>
      <c r="M66" s="47">
        <v>1.9500673200203739E-2</v>
      </c>
    </row>
    <row r="67" spans="2:13" x14ac:dyDescent="0.25">
      <c r="B67" s="57"/>
      <c r="C67" s="42" t="s">
        <v>5</v>
      </c>
      <c r="D67" s="1">
        <v>5.8198946515397081</v>
      </c>
      <c r="E67" s="47">
        <v>4.4642857142857201E-3</v>
      </c>
      <c r="F67" s="1">
        <v>19.056446655116527</v>
      </c>
      <c r="G67" s="47">
        <v>6.0344827586206899E-2</v>
      </c>
      <c r="H67" s="1">
        <v>16.589477013084558</v>
      </c>
      <c r="I67" s="47">
        <v>3.6585365853658576E-2</v>
      </c>
      <c r="J67" s="1">
        <v>4.4747931416872815</v>
      </c>
      <c r="K67" s="47">
        <v>1.0526315789473689E-2</v>
      </c>
      <c r="L67" s="1">
        <v>45.94061146142807</v>
      </c>
      <c r="M67" s="47">
        <v>1.8390957350451605E-2</v>
      </c>
    </row>
    <row r="68" spans="2:13" x14ac:dyDescent="0.25">
      <c r="B68" s="58" t="s">
        <v>34</v>
      </c>
      <c r="C68" s="58"/>
      <c r="D68" s="59">
        <v>1303.6564019448929</v>
      </c>
      <c r="E68" s="62">
        <v>2.5002257002156615E-2</v>
      </c>
      <c r="F68" s="59">
        <v>315.79254457050246</v>
      </c>
      <c r="G68" s="62">
        <v>2.2963299217628057E-2</v>
      </c>
      <c r="H68" s="59">
        <v>453.44570502431077</v>
      </c>
      <c r="I68" s="62">
        <v>3.0330636964629586E-2</v>
      </c>
      <c r="J68" s="59">
        <v>425.10534846029151</v>
      </c>
      <c r="K68" s="62">
        <v>3.8470767914560111E-2</v>
      </c>
      <c r="L68" s="59">
        <v>2497.9999999999977</v>
      </c>
      <c r="M68" s="62">
        <v>2.7183559345293255E-2</v>
      </c>
    </row>
    <row r="69" spans="2:13" x14ac:dyDescent="0.25">
      <c r="B69" s="61" t="s">
        <v>717</v>
      </c>
      <c r="C69" s="42" t="s">
        <v>2</v>
      </c>
      <c r="D69" s="1">
        <v>5175.9327731092626</v>
      </c>
      <c r="E69" s="47">
        <v>0.98000000000000009</v>
      </c>
      <c r="F69" s="1">
        <v>1221.9134497652879</v>
      </c>
      <c r="G69" s="47">
        <v>0.70930232558139539</v>
      </c>
      <c r="H69" s="1">
        <v>1438.6677562591285</v>
      </c>
      <c r="I69" s="47">
        <v>0.72891566265060226</v>
      </c>
      <c r="J69" s="1">
        <v>588.95370648259211</v>
      </c>
      <c r="K69" s="47">
        <v>0.5625</v>
      </c>
      <c r="L69" s="1">
        <v>8425.4676856162714</v>
      </c>
      <c r="M69" s="47">
        <v>0.84044565442556185</v>
      </c>
    </row>
    <row r="70" spans="2:13" x14ac:dyDescent="0.25">
      <c r="B70" s="61"/>
      <c r="C70" s="42" t="s">
        <v>3</v>
      </c>
      <c r="D70" s="1">
        <v>105.63128108386212</v>
      </c>
      <c r="E70" s="47">
        <v>1.9999999999999931E-2</v>
      </c>
      <c r="F70" s="1">
        <v>440.69009663666117</v>
      </c>
      <c r="G70" s="47">
        <v>0.2558139534883721</v>
      </c>
      <c r="H70" s="1">
        <v>404.253749692648</v>
      </c>
      <c r="I70" s="47">
        <v>0.20481927710843384</v>
      </c>
      <c r="J70" s="1">
        <v>398.58483165993613</v>
      </c>
      <c r="K70" s="47">
        <v>0.38068181818181823</v>
      </c>
      <c r="L70" s="1">
        <v>1349.1599590731073</v>
      </c>
      <c r="M70" s="47">
        <v>0.13457954703971123</v>
      </c>
    </row>
    <row r="71" spans="2:13" x14ac:dyDescent="0.25">
      <c r="B71" s="61"/>
      <c r="C71" s="42" t="s">
        <v>6</v>
      </c>
      <c r="D71" s="1"/>
      <c r="E71" s="47">
        <v>0</v>
      </c>
      <c r="F71" s="1">
        <v>20.031368028939152</v>
      </c>
      <c r="G71" s="47">
        <v>1.1627906976744191E-2</v>
      </c>
      <c r="H71" s="1">
        <v>83.228713172015787</v>
      </c>
      <c r="I71" s="47">
        <v>4.2168674698795219E-2</v>
      </c>
      <c r="J71" s="1">
        <v>47.592218705664088</v>
      </c>
      <c r="K71" s="47">
        <v>4.5454545454545525E-2</v>
      </c>
      <c r="L71" s="1">
        <v>150.85229990661904</v>
      </c>
      <c r="M71" s="47">
        <v>1.5047610963253745E-2</v>
      </c>
    </row>
    <row r="72" spans="2:13" x14ac:dyDescent="0.25">
      <c r="B72" s="57"/>
      <c r="C72" s="42" t="s">
        <v>5</v>
      </c>
      <c r="D72" s="1"/>
      <c r="E72" s="47">
        <v>0</v>
      </c>
      <c r="F72" s="1">
        <v>40.062736057878304</v>
      </c>
      <c r="G72" s="47">
        <v>2.3255813953488382E-2</v>
      </c>
      <c r="H72" s="1">
        <v>47.559264669723312</v>
      </c>
      <c r="I72" s="47">
        <v>2.4096385542168697E-2</v>
      </c>
      <c r="J72" s="1">
        <v>11.898054676416022</v>
      </c>
      <c r="K72" s="47">
        <v>1.1363636363636381E-2</v>
      </c>
      <c r="L72" s="1">
        <v>99.52005540401764</v>
      </c>
      <c r="M72" s="47">
        <v>9.9271875714730656E-3</v>
      </c>
    </row>
    <row r="73" spans="2:13" x14ac:dyDescent="0.25">
      <c r="B73" s="58" t="s">
        <v>718</v>
      </c>
      <c r="C73" s="58"/>
      <c r="D73" s="59">
        <v>5281.5640541931243</v>
      </c>
      <c r="E73" s="62">
        <v>0.10129281124940977</v>
      </c>
      <c r="F73" s="59">
        <v>1722.6976504887664</v>
      </c>
      <c r="G73" s="62">
        <v>0.12526838359493522</v>
      </c>
      <c r="H73" s="59">
        <v>1973.7094837935156</v>
      </c>
      <c r="I73" s="62">
        <v>0.13201992027552245</v>
      </c>
      <c r="J73" s="59">
        <v>1047.0288115246083</v>
      </c>
      <c r="K73" s="62">
        <v>9.4752989003579674E-2</v>
      </c>
      <c r="L73" s="59">
        <v>10025.000000000016</v>
      </c>
      <c r="M73" s="62">
        <v>0.10909334765274843</v>
      </c>
    </row>
    <row r="74" spans="2:13" x14ac:dyDescent="0.25">
      <c r="B74" s="61" t="s">
        <v>9</v>
      </c>
      <c r="C74" s="42" t="s">
        <v>2</v>
      </c>
      <c r="D74" s="1">
        <v>3535.2309049692171</v>
      </c>
      <c r="E74" s="47">
        <v>0.95454545454545459</v>
      </c>
      <c r="F74" s="1">
        <v>403.62017524091647</v>
      </c>
      <c r="G74" s="47">
        <v>0.62204724409448786</v>
      </c>
      <c r="H74" s="1">
        <v>346.30341623845629</v>
      </c>
      <c r="I74" s="47">
        <v>0.64566929133858297</v>
      </c>
      <c r="J74" s="1">
        <v>265.62298590007936</v>
      </c>
      <c r="K74" s="47">
        <v>0.48275862068965525</v>
      </c>
      <c r="L74" s="1">
        <v>4550.7774823486698</v>
      </c>
      <c r="M74" s="47">
        <v>0.83669378237703051</v>
      </c>
    </row>
    <row r="75" spans="2:13" x14ac:dyDescent="0.25">
      <c r="B75" s="61"/>
      <c r="C75" s="42" t="s">
        <v>3</v>
      </c>
      <c r="D75" s="1">
        <v>98.200858471367127</v>
      </c>
      <c r="E75" s="47">
        <v>2.6515151515151512E-2</v>
      </c>
      <c r="F75" s="1">
        <v>117.50967127267209</v>
      </c>
      <c r="G75" s="47">
        <v>0.18110236220472462</v>
      </c>
      <c r="H75" s="1">
        <v>135.14279658086082</v>
      </c>
      <c r="I75" s="47">
        <v>0.25196850393700765</v>
      </c>
      <c r="J75" s="1">
        <v>222.93357745185233</v>
      </c>
      <c r="K75" s="47">
        <v>0.40517241379310354</v>
      </c>
      <c r="L75" s="1">
        <v>573.7869037767523</v>
      </c>
      <c r="M75" s="47">
        <v>0.10549492623216625</v>
      </c>
    </row>
    <row r="76" spans="2:13" x14ac:dyDescent="0.25">
      <c r="B76" s="61"/>
      <c r="C76" s="42" t="s">
        <v>6</v>
      </c>
      <c r="D76" s="1">
        <v>42.086082202014474</v>
      </c>
      <c r="E76" s="47">
        <v>1.1363636363636359E-2</v>
      </c>
      <c r="F76" s="1">
        <v>51.09116142290091</v>
      </c>
      <c r="G76" s="47">
        <v>7.8740157480315057E-2</v>
      </c>
      <c r="H76" s="1">
        <v>29.562486752063329</v>
      </c>
      <c r="I76" s="47">
        <v>5.5118110236220472E-2</v>
      </c>
      <c r="J76" s="1">
        <v>33.202873237509884</v>
      </c>
      <c r="K76" s="47">
        <v>6.0344827586206844E-2</v>
      </c>
      <c r="L76" s="1">
        <v>155.9426036144886</v>
      </c>
      <c r="M76" s="47">
        <v>2.8671190221454049E-2</v>
      </c>
    </row>
    <row r="77" spans="2:13" x14ac:dyDescent="0.25">
      <c r="B77" s="57"/>
      <c r="C77" s="42" t="s">
        <v>5</v>
      </c>
      <c r="D77" s="1">
        <v>28.057388134676316</v>
      </c>
      <c r="E77" s="47">
        <v>7.5757575757575725E-3</v>
      </c>
      <c r="F77" s="1">
        <v>76.636742134351366</v>
      </c>
      <c r="G77" s="47">
        <v>0.11811023622047258</v>
      </c>
      <c r="H77" s="1">
        <v>25.339274358911425</v>
      </c>
      <c r="I77" s="47">
        <v>4.7244094488188976E-2</v>
      </c>
      <c r="J77" s="1">
        <v>28.45960563215133</v>
      </c>
      <c r="K77" s="47">
        <v>5.1724137931034433E-2</v>
      </c>
      <c r="L77" s="1">
        <v>158.49301026009041</v>
      </c>
      <c r="M77" s="47">
        <v>2.9140101169349217E-2</v>
      </c>
    </row>
    <row r="78" spans="2:13" x14ac:dyDescent="0.25">
      <c r="B78" s="58" t="s">
        <v>35</v>
      </c>
      <c r="C78" s="58"/>
      <c r="D78" s="59">
        <v>3703.5752337772751</v>
      </c>
      <c r="E78" s="62">
        <v>7.1029252557328296E-2</v>
      </c>
      <c r="F78" s="59">
        <v>648.85775007084078</v>
      </c>
      <c r="G78" s="62">
        <v>4.7182604278446318E-2</v>
      </c>
      <c r="H78" s="59">
        <v>536.3479739302918</v>
      </c>
      <c r="I78" s="62">
        <v>3.5875906428801931E-2</v>
      </c>
      <c r="J78" s="59">
        <v>550.21904222159287</v>
      </c>
      <c r="K78" s="62">
        <v>4.9793184565062376E-2</v>
      </c>
      <c r="L78" s="59">
        <v>5439.0000000000009</v>
      </c>
      <c r="M78" s="62">
        <v>5.918790203324667E-2</v>
      </c>
    </row>
    <row r="79" spans="2:13" x14ac:dyDescent="0.25">
      <c r="B79" s="61" t="s">
        <v>12</v>
      </c>
      <c r="C79" s="42" t="s">
        <v>2</v>
      </c>
      <c r="D79" s="1">
        <v>1158.1410256410259</v>
      </c>
      <c r="E79" s="47">
        <v>0.94680851063829785</v>
      </c>
      <c r="F79" s="1">
        <v>93.333333333333357</v>
      </c>
      <c r="G79" s="47">
        <v>0.68421052631578949</v>
      </c>
      <c r="H79" s="1">
        <v>151.28042843232694</v>
      </c>
      <c r="I79" s="47">
        <v>0.87341772151898722</v>
      </c>
      <c r="J79" s="1">
        <v>80.395299145299191</v>
      </c>
      <c r="K79" s="47">
        <v>0.71666666666666679</v>
      </c>
      <c r="L79" s="1">
        <v>1483.1500865519852</v>
      </c>
      <c r="M79" s="47">
        <v>0.90161099486442864</v>
      </c>
    </row>
    <row r="80" spans="2:13" x14ac:dyDescent="0.25">
      <c r="B80" s="61"/>
      <c r="C80" s="42" t="s">
        <v>3</v>
      </c>
      <c r="D80" s="1">
        <v>65.064102564102555</v>
      </c>
      <c r="E80" s="47">
        <v>5.3191489361702114E-2</v>
      </c>
      <c r="F80" s="1">
        <v>39.487179487179496</v>
      </c>
      <c r="G80" s="47">
        <v>0.28947368421052633</v>
      </c>
      <c r="H80" s="1">
        <v>19.73222979552094</v>
      </c>
      <c r="I80" s="47">
        <v>0.11392405063291157</v>
      </c>
      <c r="J80" s="1">
        <v>31.784188034188031</v>
      </c>
      <c r="K80" s="47">
        <v>0.28333333333333316</v>
      </c>
      <c r="L80" s="1">
        <v>156.067699880991</v>
      </c>
      <c r="M80" s="47">
        <v>9.487398169057204E-2</v>
      </c>
    </row>
    <row r="81" spans="2:13" x14ac:dyDescent="0.25">
      <c r="B81" s="61"/>
      <c r="C81" s="42" t="s">
        <v>6</v>
      </c>
      <c r="D81" s="1"/>
      <c r="E81" s="47">
        <v>0</v>
      </c>
      <c r="F81" s="1">
        <v>1.7948717948717947</v>
      </c>
      <c r="G81" s="47">
        <v>1.3157894736842101E-2</v>
      </c>
      <c r="H81" s="1"/>
      <c r="I81" s="47">
        <v>0</v>
      </c>
      <c r="J81" s="1"/>
      <c r="K81" s="47">
        <v>0</v>
      </c>
      <c r="L81" s="1">
        <v>1.7948717948717947</v>
      </c>
      <c r="M81" s="47">
        <v>1.0911074740861974E-3</v>
      </c>
    </row>
    <row r="82" spans="2:13" x14ac:dyDescent="0.25">
      <c r="B82" s="57"/>
      <c r="C82" s="42" t="s">
        <v>5</v>
      </c>
      <c r="D82" s="1"/>
      <c r="E82" s="47">
        <v>0</v>
      </c>
      <c r="F82" s="1">
        <v>1.7948717948717947</v>
      </c>
      <c r="G82" s="47">
        <v>1.3157894736842101E-2</v>
      </c>
      <c r="H82" s="1">
        <v>2.192469977280104</v>
      </c>
      <c r="I82" s="47">
        <v>1.2658227848101283E-2</v>
      </c>
      <c r="J82" s="1"/>
      <c r="K82" s="47">
        <v>0</v>
      </c>
      <c r="L82" s="1">
        <v>3.9873417721518987</v>
      </c>
      <c r="M82" s="47">
        <v>2.4239159709130084E-3</v>
      </c>
    </row>
    <row r="83" spans="2:13" x14ac:dyDescent="0.25">
      <c r="B83" s="58" t="s">
        <v>36</v>
      </c>
      <c r="C83" s="58"/>
      <c r="D83" s="59">
        <v>1223.2051282051284</v>
      </c>
      <c r="E83" s="62">
        <v>2.3459317145311211E-2</v>
      </c>
      <c r="F83" s="59">
        <v>136.41025641025644</v>
      </c>
      <c r="G83" s="62">
        <v>9.9192637323416988E-3</v>
      </c>
      <c r="H83" s="59">
        <v>173.20512820512798</v>
      </c>
      <c r="I83" s="62">
        <v>1.1585558768761979E-2</v>
      </c>
      <c r="J83" s="59">
        <v>112.17948717948723</v>
      </c>
      <c r="K83" s="62">
        <v>1.0151909477703364E-2</v>
      </c>
      <c r="L83" s="59">
        <v>1645</v>
      </c>
      <c r="M83" s="62">
        <v>1.7901102931548219E-2</v>
      </c>
    </row>
    <row r="84" spans="2:13" x14ac:dyDescent="0.25">
      <c r="B84" s="61" t="s">
        <v>719</v>
      </c>
      <c r="C84" s="42" t="s">
        <v>2</v>
      </c>
      <c r="D84" s="1">
        <v>2337.7161394477598</v>
      </c>
      <c r="E84" s="47">
        <v>0.96062992125984259</v>
      </c>
      <c r="F84" s="1">
        <v>139.50232925600045</v>
      </c>
      <c r="G84" s="47">
        <v>0.76056338028169035</v>
      </c>
      <c r="H84" s="1">
        <v>213.95428169509435</v>
      </c>
      <c r="I84" s="47">
        <v>0.89772727272727282</v>
      </c>
      <c r="J84" s="1">
        <v>136.21678321678331</v>
      </c>
      <c r="K84" s="47">
        <v>0.82692307692307709</v>
      </c>
      <c r="L84" s="1">
        <v>2827.3895336156379</v>
      </c>
      <c r="M84" s="47">
        <v>0.93622169987272541</v>
      </c>
    </row>
    <row r="85" spans="2:13" x14ac:dyDescent="0.25">
      <c r="B85" s="61"/>
      <c r="C85" s="42" t="s">
        <v>3</v>
      </c>
      <c r="D85" s="1">
        <v>95.808038501957085</v>
      </c>
      <c r="E85" s="47">
        <v>3.9370078740157369E-2</v>
      </c>
      <c r="F85" s="1">
        <v>43.917399950963038</v>
      </c>
      <c r="G85" s="47">
        <v>0.23943661971830957</v>
      </c>
      <c r="H85" s="1">
        <v>24.374538420960086</v>
      </c>
      <c r="I85" s="47">
        <v>0.10227272727272717</v>
      </c>
      <c r="J85" s="1">
        <v>25.342657342657347</v>
      </c>
      <c r="K85" s="47">
        <v>0.1538461538461538</v>
      </c>
      <c r="L85" s="1">
        <v>189.44263421653756</v>
      </c>
      <c r="M85" s="47">
        <v>6.2729349078323532E-2</v>
      </c>
    </row>
    <row r="86" spans="2:13" x14ac:dyDescent="0.25">
      <c r="B86" s="57"/>
      <c r="C86" s="42" t="s">
        <v>5</v>
      </c>
      <c r="D86" s="1"/>
      <c r="E86" s="47">
        <v>0</v>
      </c>
      <c r="F86" s="1"/>
      <c r="G86" s="47">
        <v>0</v>
      </c>
      <c r="H86" s="1"/>
      <c r="I86" s="47">
        <v>0</v>
      </c>
      <c r="J86" s="1">
        <v>3.1678321678321684</v>
      </c>
      <c r="K86" s="47">
        <v>1.9230769230769225E-2</v>
      </c>
      <c r="L86" s="1">
        <v>3.1678321678321684</v>
      </c>
      <c r="M86" s="47">
        <v>1.0489510489510463E-3</v>
      </c>
    </row>
    <row r="87" spans="2:13" x14ac:dyDescent="0.25">
      <c r="B87" s="58" t="s">
        <v>720</v>
      </c>
      <c r="C87" s="58"/>
      <c r="D87" s="59">
        <v>2433.5241779497169</v>
      </c>
      <c r="E87" s="62">
        <v>4.667149781743845E-2</v>
      </c>
      <c r="F87" s="59">
        <v>183.4197292069635</v>
      </c>
      <c r="G87" s="62">
        <v>1.3337623691921832E-2</v>
      </c>
      <c r="H87" s="59">
        <v>238.32882011605443</v>
      </c>
      <c r="I87" s="62">
        <v>1.5941632793194067E-2</v>
      </c>
      <c r="J87" s="59">
        <v>164.7272727272728</v>
      </c>
      <c r="K87" s="62">
        <v>1.490732756302008E-2</v>
      </c>
      <c r="L87" s="59">
        <v>3020.0000000000077</v>
      </c>
      <c r="M87" s="62">
        <v>3.2864030913845446E-2</v>
      </c>
    </row>
    <row r="88" spans="2:13" x14ac:dyDescent="0.25">
      <c r="B88" s="61" t="s">
        <v>16</v>
      </c>
      <c r="C88" s="42" t="s">
        <v>2</v>
      </c>
      <c r="D88" s="1">
        <v>885.49258859991642</v>
      </c>
      <c r="E88" s="47">
        <v>0.96132596685082861</v>
      </c>
      <c r="F88" s="1">
        <v>116.55947210157039</v>
      </c>
      <c r="G88" s="47">
        <v>0.8630136986301371</v>
      </c>
      <c r="H88" s="1">
        <v>102.20532603285211</v>
      </c>
      <c r="I88" s="47">
        <v>0.73469387755102022</v>
      </c>
      <c r="J88" s="1">
        <v>108.87844076655061</v>
      </c>
      <c r="K88" s="47">
        <v>0.8142857142857145</v>
      </c>
      <c r="L88" s="1">
        <v>1213.1358275008895</v>
      </c>
      <c r="M88" s="47">
        <v>0.91281853085093456</v>
      </c>
    </row>
    <row r="89" spans="2:13" x14ac:dyDescent="0.25">
      <c r="B89" s="61"/>
      <c r="C89" s="42" t="s">
        <v>3</v>
      </c>
      <c r="D89" s="1">
        <v>35.623265058617434</v>
      </c>
      <c r="E89" s="47">
        <v>3.867403314917138E-2</v>
      </c>
      <c r="F89" s="1">
        <v>18.501503508185767</v>
      </c>
      <c r="G89" s="47">
        <v>0.13698630136986295</v>
      </c>
      <c r="H89" s="1">
        <v>36.907478845196607</v>
      </c>
      <c r="I89" s="47">
        <v>0.26530612244897961</v>
      </c>
      <c r="J89" s="1">
        <v>22.921777003484319</v>
      </c>
      <c r="K89" s="47">
        <v>0.17142857142857135</v>
      </c>
      <c r="L89" s="1">
        <v>113.95402441548413</v>
      </c>
      <c r="M89" s="47">
        <v>8.5744186919100351E-2</v>
      </c>
    </row>
    <row r="90" spans="2:13" x14ac:dyDescent="0.25">
      <c r="B90" s="57"/>
      <c r="C90" s="42" t="s">
        <v>6</v>
      </c>
      <c r="D90" s="1"/>
      <c r="E90" s="47">
        <v>0</v>
      </c>
      <c r="F90" s="1"/>
      <c r="G90" s="47">
        <v>0</v>
      </c>
      <c r="H90" s="1"/>
      <c r="I90" s="47">
        <v>0</v>
      </c>
      <c r="J90" s="1">
        <v>1.9101480836236935</v>
      </c>
      <c r="K90" s="47">
        <v>1.428571428571428E-2</v>
      </c>
      <c r="L90" s="1">
        <v>1.9101480836236935</v>
      </c>
      <c r="M90" s="47">
        <v>1.4372822299651598E-3</v>
      </c>
    </row>
    <row r="91" spans="2:13" x14ac:dyDescent="0.25">
      <c r="B91" s="58" t="s">
        <v>37</v>
      </c>
      <c r="C91" s="58"/>
      <c r="D91" s="59">
        <v>921.11585365853387</v>
      </c>
      <c r="E91" s="62">
        <v>1.7665678830383291E-2</v>
      </c>
      <c r="F91" s="59">
        <v>135.06097560975616</v>
      </c>
      <c r="G91" s="62">
        <v>9.8211488804137385E-3</v>
      </c>
      <c r="H91" s="59">
        <v>139.11280487804873</v>
      </c>
      <c r="I91" s="62">
        <v>9.3051492938084675E-3</v>
      </c>
      <c r="J91" s="59">
        <v>133.7103658536586</v>
      </c>
      <c r="K91" s="62">
        <v>1.2100389870788725E-2</v>
      </c>
      <c r="L91" s="59">
        <v>1328.9999999999973</v>
      </c>
      <c r="M91" s="62">
        <v>1.4462350027980263E-2</v>
      </c>
    </row>
    <row r="92" spans="2:13" x14ac:dyDescent="0.25">
      <c r="B92" s="61" t="s">
        <v>10</v>
      </c>
      <c r="C92" s="42" t="s">
        <v>2</v>
      </c>
      <c r="D92" s="1">
        <v>2830.9031433425648</v>
      </c>
      <c r="E92" s="47">
        <v>0.96995708154506444</v>
      </c>
      <c r="F92" s="1">
        <v>750.44277889881812</v>
      </c>
      <c r="G92" s="47">
        <v>0.73195876288659789</v>
      </c>
      <c r="H92" s="1">
        <v>1002.1562409916419</v>
      </c>
      <c r="I92" s="47">
        <v>0.88888888888888906</v>
      </c>
      <c r="J92" s="1">
        <v>757.22626418211678</v>
      </c>
      <c r="K92" s="47">
        <v>0.74626865671641796</v>
      </c>
      <c r="L92" s="1">
        <v>5340.7284274151416</v>
      </c>
      <c r="M92" s="47">
        <v>0.87755081676816871</v>
      </c>
    </row>
    <row r="93" spans="2:13" x14ac:dyDescent="0.25">
      <c r="B93" s="61"/>
      <c r="C93" s="42" t="s">
        <v>3</v>
      </c>
      <c r="D93" s="1">
        <v>75.156720619713823</v>
      </c>
      <c r="E93" s="47">
        <v>2.5751072961373293E-2</v>
      </c>
      <c r="F93" s="1">
        <v>253.67079850100893</v>
      </c>
      <c r="G93" s="47">
        <v>0.24742268041237112</v>
      </c>
      <c r="H93" s="1">
        <v>125.26953012395502</v>
      </c>
      <c r="I93" s="47">
        <v>0.11111111111111094</v>
      </c>
      <c r="J93" s="1">
        <v>242.31240453827729</v>
      </c>
      <c r="K93" s="47">
        <v>0.23880597014925367</v>
      </c>
      <c r="L93" s="1">
        <v>696.4094537829551</v>
      </c>
      <c r="M93" s="47">
        <v>0.11442908833095067</v>
      </c>
    </row>
    <row r="94" spans="2:13" x14ac:dyDescent="0.25">
      <c r="B94" s="61"/>
      <c r="C94" s="42" t="s">
        <v>6</v>
      </c>
      <c r="D94" s="1">
        <v>12.526120103285638</v>
      </c>
      <c r="E94" s="47">
        <v>4.2918454935622161E-3</v>
      </c>
      <c r="F94" s="1">
        <v>21.139233208417412</v>
      </c>
      <c r="G94" s="47">
        <v>2.0618556701030927E-2</v>
      </c>
      <c r="H94" s="1"/>
      <c r="I94" s="47">
        <v>0</v>
      </c>
      <c r="J94" s="1"/>
      <c r="K94" s="47">
        <v>0</v>
      </c>
      <c r="L94" s="1">
        <v>33.665353311703051</v>
      </c>
      <c r="M94" s="47">
        <v>5.5316533497234057E-3</v>
      </c>
    </row>
    <row r="95" spans="2:13" x14ac:dyDescent="0.25">
      <c r="B95" s="57"/>
      <c r="C95" s="42" t="s">
        <v>5</v>
      </c>
      <c r="D95" s="1"/>
      <c r="E95" s="47">
        <v>0</v>
      </c>
      <c r="F95" s="1"/>
      <c r="G95" s="47">
        <v>0</v>
      </c>
      <c r="H95" s="1"/>
      <c r="I95" s="47">
        <v>0</v>
      </c>
      <c r="J95" s="1">
        <v>15.144525283642325</v>
      </c>
      <c r="K95" s="47">
        <v>1.4925373134328349E-2</v>
      </c>
      <c r="L95" s="1">
        <v>15.144525283642325</v>
      </c>
      <c r="M95" s="47">
        <v>2.4884415511572406E-3</v>
      </c>
    </row>
    <row r="96" spans="2:13" x14ac:dyDescent="0.25">
      <c r="B96" s="58" t="s">
        <v>38</v>
      </c>
      <c r="C96" s="58"/>
      <c r="D96" s="59">
        <v>2918.5859840655644</v>
      </c>
      <c r="E96" s="62">
        <v>5.5974286435931594E-2</v>
      </c>
      <c r="F96" s="59">
        <v>1025.2528106082445</v>
      </c>
      <c r="G96" s="62">
        <v>7.4552700716007947E-2</v>
      </c>
      <c r="H96" s="59">
        <v>1127.4257711155969</v>
      </c>
      <c r="I96" s="62">
        <v>7.5412648944246582E-2</v>
      </c>
      <c r="J96" s="59">
        <v>1014.6831940040364</v>
      </c>
      <c r="K96" s="62">
        <v>9.1825806955190825E-2</v>
      </c>
      <c r="L96" s="59">
        <v>6085.9477597934419</v>
      </c>
      <c r="M96" s="62">
        <v>6.6228071297317753E-2</v>
      </c>
    </row>
    <row r="97" spans="2:13" x14ac:dyDescent="0.25">
      <c r="B97" s="61" t="s">
        <v>13</v>
      </c>
      <c r="C97" s="42" t="s">
        <v>2</v>
      </c>
      <c r="D97" s="1">
        <v>1351.4587564443048</v>
      </c>
      <c r="E97" s="47">
        <v>0.91764705882352937</v>
      </c>
      <c r="F97" s="1">
        <v>173.23817567567576</v>
      </c>
      <c r="G97" s="47">
        <v>0.72413793103448287</v>
      </c>
      <c r="H97" s="1">
        <v>213.74436936936942</v>
      </c>
      <c r="I97" s="47">
        <v>0.74358974358974361</v>
      </c>
      <c r="J97" s="1">
        <v>162.35227272727269</v>
      </c>
      <c r="K97" s="47">
        <v>0.68518518518518523</v>
      </c>
      <c r="L97" s="1">
        <v>1900.7935742166228</v>
      </c>
      <c r="M97" s="47">
        <v>0.84994475999310037</v>
      </c>
    </row>
    <row r="98" spans="2:13" x14ac:dyDescent="0.25">
      <c r="B98" s="61"/>
      <c r="C98" s="42" t="s">
        <v>3</v>
      </c>
      <c r="D98" s="1">
        <v>112.62156303702547</v>
      </c>
      <c r="E98" s="47">
        <v>7.6470588235294165E-2</v>
      </c>
      <c r="F98" s="1">
        <v>57.746058558558538</v>
      </c>
      <c r="G98" s="47">
        <v>0.24137931034482743</v>
      </c>
      <c r="H98" s="1">
        <v>66.334459459459467</v>
      </c>
      <c r="I98" s="47">
        <v>0.23076923076923075</v>
      </c>
      <c r="J98" s="1">
        <v>65.818488943488916</v>
      </c>
      <c r="K98" s="47">
        <v>0.27777777777777773</v>
      </c>
      <c r="L98" s="1">
        <v>302.52056999853244</v>
      </c>
      <c r="M98" s="47">
        <v>0.13527285484766449</v>
      </c>
    </row>
    <row r="99" spans="2:13" x14ac:dyDescent="0.25">
      <c r="B99" s="61"/>
      <c r="C99" s="42" t="s">
        <v>6</v>
      </c>
      <c r="D99" s="1">
        <v>8.6631971566942667</v>
      </c>
      <c r="E99" s="47">
        <v>5.882352941176474E-3</v>
      </c>
      <c r="F99" s="1">
        <v>4.1247184684684681</v>
      </c>
      <c r="G99" s="47">
        <v>1.724137931034482E-2</v>
      </c>
      <c r="H99" s="1">
        <v>7.3704954954954953</v>
      </c>
      <c r="I99" s="47">
        <v>2.5641025641025637E-2</v>
      </c>
      <c r="J99" s="1">
        <v>8.7757985257985247</v>
      </c>
      <c r="K99" s="47">
        <v>3.7037037037037042E-2</v>
      </c>
      <c r="L99" s="1">
        <v>28.934209646456754</v>
      </c>
      <c r="M99" s="47">
        <v>1.2938006634246475E-2</v>
      </c>
    </row>
    <row r="100" spans="2:13" x14ac:dyDescent="0.25">
      <c r="B100" s="57"/>
      <c r="C100" s="42" t="s">
        <v>5</v>
      </c>
      <c r="D100" s="1"/>
      <c r="E100" s="47">
        <v>0</v>
      </c>
      <c r="F100" s="1">
        <v>4.1247184684684681</v>
      </c>
      <c r="G100" s="47">
        <v>1.724137931034482E-2</v>
      </c>
      <c r="H100" s="1"/>
      <c r="I100" s="47">
        <v>0</v>
      </c>
      <c r="J100" s="1"/>
      <c r="K100" s="47">
        <v>0</v>
      </c>
      <c r="L100" s="1">
        <v>4.1247184684684681</v>
      </c>
      <c r="M100" s="47">
        <v>1.8443785249886405E-3</v>
      </c>
    </row>
    <row r="101" spans="2:13" x14ac:dyDescent="0.25">
      <c r="B101" s="58" t="s">
        <v>39</v>
      </c>
      <c r="C101" s="58"/>
      <c r="D101" s="59">
        <v>1472.7435166380244</v>
      </c>
      <c r="E101" s="62">
        <v>2.8245104957341595E-2</v>
      </c>
      <c r="F101" s="59">
        <v>239.23367117117124</v>
      </c>
      <c r="G101" s="62">
        <v>1.7396213015436684E-2</v>
      </c>
      <c r="H101" s="59">
        <v>287.44932432432438</v>
      </c>
      <c r="I101" s="62">
        <v>1.9227265811993348E-2</v>
      </c>
      <c r="J101" s="59">
        <v>236.94656019656014</v>
      </c>
      <c r="K101" s="62">
        <v>2.1442957983217846E-2</v>
      </c>
      <c r="L101" s="59">
        <v>2236.3730723300805</v>
      </c>
      <c r="M101" s="62">
        <v>2.4336501252962613E-2</v>
      </c>
    </row>
    <row r="102" spans="2:13" x14ac:dyDescent="0.25">
      <c r="B102" s="61" t="s">
        <v>1</v>
      </c>
      <c r="C102" s="42" t="s">
        <v>2</v>
      </c>
      <c r="D102" s="1">
        <v>2229.3844868803744</v>
      </c>
      <c r="E102" s="47">
        <v>0.93896713615023464</v>
      </c>
      <c r="F102" s="1">
        <v>110.43822475974326</v>
      </c>
      <c r="G102" s="47">
        <v>0.46820809248554912</v>
      </c>
      <c r="H102" s="1">
        <v>308.57400520958294</v>
      </c>
      <c r="I102" s="47">
        <v>0.60893854748603327</v>
      </c>
      <c r="J102" s="1">
        <v>148.44770709805698</v>
      </c>
      <c r="K102" s="47">
        <v>0.56424581005586605</v>
      </c>
      <c r="L102" s="1">
        <v>2796.8444239477576</v>
      </c>
      <c r="M102" s="47">
        <v>0.8274687644815869</v>
      </c>
    </row>
    <row r="103" spans="2:13" x14ac:dyDescent="0.25">
      <c r="B103" s="61"/>
      <c r="C103" s="42" t="s">
        <v>3</v>
      </c>
      <c r="D103" s="1">
        <v>122.61614677842105</v>
      </c>
      <c r="E103" s="47">
        <v>5.1643192488263101E-2</v>
      </c>
      <c r="F103" s="1">
        <v>118.61883400120573</v>
      </c>
      <c r="G103" s="47">
        <v>0.50289017341040454</v>
      </c>
      <c r="H103" s="1">
        <v>172.68820475031728</v>
      </c>
      <c r="I103" s="47">
        <v>0.34078212290502824</v>
      </c>
      <c r="J103" s="1">
        <v>111.70322514309231</v>
      </c>
      <c r="K103" s="47">
        <v>0.42458100558659201</v>
      </c>
      <c r="L103" s="1">
        <v>525.62641067303639</v>
      </c>
      <c r="M103" s="47">
        <v>0.15551077238847263</v>
      </c>
    </row>
    <row r="104" spans="2:13" x14ac:dyDescent="0.25">
      <c r="B104" s="61"/>
      <c r="C104" s="42" t="s">
        <v>6</v>
      </c>
      <c r="D104" s="1">
        <v>11.146922434401912</v>
      </c>
      <c r="E104" s="47">
        <v>4.6948356807511894E-3</v>
      </c>
      <c r="F104" s="1">
        <v>1.3634348735770774</v>
      </c>
      <c r="G104" s="47">
        <v>5.7803468208092483E-3</v>
      </c>
      <c r="H104" s="1">
        <v>14.154770881173526</v>
      </c>
      <c r="I104" s="47">
        <v>2.793296089385473E-2</v>
      </c>
      <c r="J104" s="1">
        <v>1.4697792781985812</v>
      </c>
      <c r="K104" s="47">
        <v>5.5865921787709404E-3</v>
      </c>
      <c r="L104" s="1">
        <v>28.134907467351095</v>
      </c>
      <c r="M104" s="47">
        <v>8.3239371205180938E-3</v>
      </c>
    </row>
    <row r="105" spans="2:13" x14ac:dyDescent="0.25">
      <c r="B105" s="57"/>
      <c r="C105" s="42" t="s">
        <v>5</v>
      </c>
      <c r="D105" s="1">
        <v>11.146922434401912</v>
      </c>
      <c r="E105" s="47">
        <v>4.6948356807511894E-3</v>
      </c>
      <c r="F105" s="1">
        <v>5.4537394943083095</v>
      </c>
      <c r="G105" s="47">
        <v>2.3121387283236993E-2</v>
      </c>
      <c r="H105" s="1">
        <v>11.323816704938821</v>
      </c>
      <c r="I105" s="47">
        <v>2.2346368715083786E-2</v>
      </c>
      <c r="J105" s="1">
        <v>1.4697792781985812</v>
      </c>
      <c r="K105" s="47">
        <v>5.5865921787709404E-3</v>
      </c>
      <c r="L105" s="1">
        <v>29.394257911847621</v>
      </c>
      <c r="M105" s="47">
        <v>8.6965260094223912E-3</v>
      </c>
    </row>
    <row r="106" spans="2:13" x14ac:dyDescent="0.25">
      <c r="B106" s="58" t="s">
        <v>40</v>
      </c>
      <c r="C106" s="58"/>
      <c r="D106" s="59">
        <v>2374.294478527599</v>
      </c>
      <c r="E106" s="62">
        <v>4.5535557269834805E-2</v>
      </c>
      <c r="F106" s="59">
        <v>235.87423312883439</v>
      </c>
      <c r="G106" s="62">
        <v>1.7151926751255927E-2</v>
      </c>
      <c r="H106" s="59">
        <v>506.74079754601257</v>
      </c>
      <c r="I106" s="62">
        <v>3.3895505008060316E-2</v>
      </c>
      <c r="J106" s="59">
        <v>263.09049079754647</v>
      </c>
      <c r="K106" s="62">
        <v>2.3808905836303629E-2</v>
      </c>
      <c r="L106" s="59">
        <v>3379.9999999999927</v>
      </c>
      <c r="M106" s="62">
        <v>3.6781597512846716E-2</v>
      </c>
    </row>
    <row r="107" spans="2:13" x14ac:dyDescent="0.25">
      <c r="B107" s="61" t="s">
        <v>4</v>
      </c>
      <c r="C107" s="42" t="s">
        <v>2</v>
      </c>
      <c r="D107" s="1">
        <v>3308.7930143045996</v>
      </c>
      <c r="E107" s="47">
        <v>0.92753623188405809</v>
      </c>
      <c r="F107" s="1">
        <v>870.87490664675033</v>
      </c>
      <c r="G107" s="47">
        <v>0.47857142857142865</v>
      </c>
      <c r="H107" s="1">
        <v>1043.2290605834307</v>
      </c>
      <c r="I107" s="47">
        <v>0.62878787878787923</v>
      </c>
      <c r="J107" s="1">
        <v>820.62462410860007</v>
      </c>
      <c r="K107" s="47">
        <v>0.57522123893805288</v>
      </c>
      <c r="L107" s="1">
        <v>6043.5216056433801</v>
      </c>
      <c r="M107" s="47">
        <v>0.71328785713732579</v>
      </c>
    </row>
    <row r="108" spans="2:13" x14ac:dyDescent="0.25">
      <c r="B108" s="61"/>
      <c r="C108" s="42" t="s">
        <v>3</v>
      </c>
      <c r="D108" s="1">
        <v>224.03286034354002</v>
      </c>
      <c r="E108" s="47">
        <v>6.2801932367149607E-2</v>
      </c>
      <c r="F108" s="1">
        <v>909.86930545182861</v>
      </c>
      <c r="G108" s="47">
        <v>0.5</v>
      </c>
      <c r="H108" s="1">
        <v>553.03709235748056</v>
      </c>
      <c r="I108" s="47">
        <v>0.33333333333333304</v>
      </c>
      <c r="J108" s="1">
        <v>605.99972241865896</v>
      </c>
      <c r="K108" s="47">
        <v>0.42477876106194706</v>
      </c>
      <c r="L108" s="1">
        <v>2292.9389805715082</v>
      </c>
      <c r="M108" s="47">
        <v>0.27062458591547983</v>
      </c>
    </row>
    <row r="109" spans="2:13" x14ac:dyDescent="0.25">
      <c r="B109" s="61"/>
      <c r="C109" s="42" t="s">
        <v>6</v>
      </c>
      <c r="D109" s="1">
        <v>17.233296949503075</v>
      </c>
      <c r="E109" s="47">
        <v>4.830917874396122E-3</v>
      </c>
      <c r="F109" s="1">
        <v>38.994398805078426</v>
      </c>
      <c r="G109" s="47">
        <v>2.142857142857146E-2</v>
      </c>
      <c r="H109" s="1">
        <v>50.276099305225522</v>
      </c>
      <c r="I109" s="47">
        <v>3.0303030303030287E-2</v>
      </c>
      <c r="J109" s="1"/>
      <c r="K109" s="47">
        <v>0</v>
      </c>
      <c r="L109" s="1">
        <v>106.50379505980703</v>
      </c>
      <c r="M109" s="47">
        <v>1.2570131905256139E-2</v>
      </c>
    </row>
    <row r="110" spans="2:13" x14ac:dyDescent="0.25">
      <c r="B110" s="57"/>
      <c r="C110" s="42" t="s">
        <v>5</v>
      </c>
      <c r="D110" s="1">
        <v>17.233296949503075</v>
      </c>
      <c r="E110" s="47">
        <v>4.830917874396122E-3</v>
      </c>
      <c r="F110" s="1"/>
      <c r="G110" s="47">
        <v>0</v>
      </c>
      <c r="H110" s="1">
        <v>12.56902482630638</v>
      </c>
      <c r="I110" s="47">
        <v>7.5757575757575716E-3</v>
      </c>
      <c r="J110" s="1"/>
      <c r="K110" s="47">
        <v>0</v>
      </c>
      <c r="L110" s="1">
        <v>29.802321775809453</v>
      </c>
      <c r="M110" s="47">
        <v>3.5174250419381346E-3</v>
      </c>
    </row>
    <row r="111" spans="2:13" x14ac:dyDescent="0.25">
      <c r="B111" s="58" t="s">
        <v>41</v>
      </c>
      <c r="C111" s="58"/>
      <c r="D111" s="59">
        <v>3567.2924685471462</v>
      </c>
      <c r="E111" s="62">
        <v>6.8415544899263742E-2</v>
      </c>
      <c r="F111" s="59">
        <v>1819.7386109036572</v>
      </c>
      <c r="G111" s="62">
        <v>0.13232485357399656</v>
      </c>
      <c r="H111" s="59">
        <v>1659.111277072443</v>
      </c>
      <c r="I111" s="62">
        <v>0.11097668645049645</v>
      </c>
      <c r="J111" s="59">
        <v>1426.6243465272591</v>
      </c>
      <c r="K111" s="62">
        <v>0.12910525434529493</v>
      </c>
      <c r="L111" s="59">
        <v>8472.7667030505054</v>
      </c>
      <c r="M111" s="62">
        <v>9.2201743991672663E-2</v>
      </c>
    </row>
    <row r="112" spans="2:13" x14ac:dyDescent="0.25">
      <c r="B112" s="61" t="s">
        <v>14</v>
      </c>
      <c r="C112" s="42" t="s">
        <v>2</v>
      </c>
      <c r="D112" s="1">
        <v>1548.2686835189606</v>
      </c>
      <c r="E112" s="47">
        <v>0.93032786885245899</v>
      </c>
      <c r="F112" s="1">
        <v>154.16106870229012</v>
      </c>
      <c r="G112" s="47">
        <v>0.75</v>
      </c>
      <c r="H112" s="1">
        <v>212.81182115594345</v>
      </c>
      <c r="I112" s="47">
        <v>0.72857142857142865</v>
      </c>
      <c r="J112" s="1">
        <v>132.09169465648847</v>
      </c>
      <c r="K112" s="47">
        <v>0.65999999999999981</v>
      </c>
      <c r="L112" s="1">
        <v>2047.3332680336825</v>
      </c>
      <c r="M112" s="47">
        <v>0.8667795376941918</v>
      </c>
    </row>
    <row r="113" spans="2:13" x14ac:dyDescent="0.25">
      <c r="B113" s="61"/>
      <c r="C113" s="42" t="s">
        <v>3</v>
      </c>
      <c r="D113" s="1">
        <v>102.30850331623073</v>
      </c>
      <c r="E113" s="47">
        <v>6.1475409836065482E-2</v>
      </c>
      <c r="F113" s="1">
        <v>44.535419847328242</v>
      </c>
      <c r="G113" s="47">
        <v>0.21666666666666659</v>
      </c>
      <c r="H113" s="1">
        <v>75.110054525627049</v>
      </c>
      <c r="I113" s="47">
        <v>0.25714285714285701</v>
      </c>
      <c r="J113" s="1">
        <v>64.044458015267182</v>
      </c>
      <c r="K113" s="47">
        <v>0.32000000000000012</v>
      </c>
      <c r="L113" s="1">
        <v>285.99843570445319</v>
      </c>
      <c r="M113" s="47">
        <v>0.12108316498918416</v>
      </c>
    </row>
    <row r="114" spans="2:13" x14ac:dyDescent="0.25">
      <c r="B114" s="61"/>
      <c r="C114" s="42" t="s">
        <v>6</v>
      </c>
      <c r="D114" s="1">
        <v>6.8205668877487167</v>
      </c>
      <c r="E114" s="47">
        <v>4.0983606557376999E-3</v>
      </c>
      <c r="F114" s="1"/>
      <c r="G114" s="47">
        <v>0</v>
      </c>
      <c r="H114" s="1">
        <v>4.1727808069792802</v>
      </c>
      <c r="I114" s="47">
        <v>1.4285714285714277E-2</v>
      </c>
      <c r="J114" s="1">
        <v>4.002778625954198</v>
      </c>
      <c r="K114" s="47">
        <v>2.0000000000000004E-2</v>
      </c>
      <c r="L114" s="1">
        <v>14.996126320682196</v>
      </c>
      <c r="M114" s="47">
        <v>6.3489103813218388E-3</v>
      </c>
    </row>
    <row r="115" spans="2:13" x14ac:dyDescent="0.25">
      <c r="B115" s="57"/>
      <c r="C115" s="42" t="s">
        <v>5</v>
      </c>
      <c r="D115" s="1">
        <v>6.8205668877487167</v>
      </c>
      <c r="E115" s="47">
        <v>4.0983606557376999E-3</v>
      </c>
      <c r="F115" s="1">
        <v>6.851603053435114</v>
      </c>
      <c r="G115" s="47">
        <v>3.3333333333333319E-2</v>
      </c>
      <c r="H115" s="1"/>
      <c r="I115" s="47">
        <v>0</v>
      </c>
      <c r="J115" s="1"/>
      <c r="K115" s="47">
        <v>0</v>
      </c>
      <c r="L115" s="1">
        <v>13.672169941183832</v>
      </c>
      <c r="M115" s="47">
        <v>5.7883869353022102E-3</v>
      </c>
    </row>
    <row r="116" spans="2:13" x14ac:dyDescent="0.25">
      <c r="B116" s="58" t="s">
        <v>42</v>
      </c>
      <c r="C116" s="58"/>
      <c r="D116" s="59">
        <v>1664.218320610689</v>
      </c>
      <c r="E116" s="62">
        <v>3.1917316631537386E-2</v>
      </c>
      <c r="F116" s="59">
        <v>205.54809160305351</v>
      </c>
      <c r="G116" s="62">
        <v>1.4946718699495955E-2</v>
      </c>
      <c r="H116" s="59">
        <v>292.09465648854979</v>
      </c>
      <c r="I116" s="62">
        <v>1.9537988533351321E-2</v>
      </c>
      <c r="J116" s="59">
        <v>200.13893129770986</v>
      </c>
      <c r="K116" s="62">
        <v>1.811197719461647E-2</v>
      </c>
      <c r="L116" s="59">
        <v>2362.0000000000018</v>
      </c>
      <c r="M116" s="62">
        <v>2.5703589741226093E-2</v>
      </c>
    </row>
  </sheetData>
  <mergeCells count="6">
    <mergeCell ref="L9:M9"/>
    <mergeCell ref="D8:K8"/>
    <mergeCell ref="J9:K9"/>
    <mergeCell ref="H9:I9"/>
    <mergeCell ref="F9:G9"/>
    <mergeCell ref="D9:E9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  <ignoredErrors>
    <ignoredError sqref="E11:K14 E15 G15 I15 K15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0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27.5703125" bestFit="1" customWidth="1"/>
    <col min="2" max="2" width="20.7109375" customWidth="1"/>
    <col min="3" max="3" width="20.7109375" style="42" customWidth="1"/>
    <col min="4" max="7" width="5.7109375" bestFit="1" customWidth="1"/>
    <col min="8" max="8" width="6.5703125" bestFit="1" customWidth="1"/>
  </cols>
  <sheetData>
    <row r="1" spans="1:8" x14ac:dyDescent="0.25">
      <c r="A1" s="7" t="s">
        <v>504</v>
      </c>
    </row>
    <row r="3" spans="1:8" ht="18.75" x14ac:dyDescent="0.3">
      <c r="A3" s="8" t="s">
        <v>704</v>
      </c>
    </row>
    <row r="5" spans="1:8" x14ac:dyDescent="0.25">
      <c r="A5" t="s">
        <v>502</v>
      </c>
      <c r="B5" s="4" t="s">
        <v>997</v>
      </c>
      <c r="C5" s="4"/>
    </row>
    <row r="6" spans="1:8" x14ac:dyDescent="0.25">
      <c r="A6" t="s">
        <v>503</v>
      </c>
      <c r="B6" t="s">
        <v>697</v>
      </c>
    </row>
    <row r="8" spans="1:8" ht="15" customHeight="1" x14ac:dyDescent="0.25">
      <c r="B8" s="2" t="s">
        <v>633</v>
      </c>
      <c r="C8" s="2"/>
      <c r="D8" s="158" t="s">
        <v>647</v>
      </c>
      <c r="E8" s="158"/>
      <c r="F8" s="158"/>
      <c r="G8" s="158"/>
      <c r="H8" s="169" t="s">
        <v>673</v>
      </c>
    </row>
    <row r="9" spans="1:8" x14ac:dyDescent="0.25">
      <c r="B9" s="3" t="s">
        <v>998</v>
      </c>
      <c r="C9" s="3" t="s">
        <v>20</v>
      </c>
      <c r="D9" s="41" t="s">
        <v>674</v>
      </c>
      <c r="E9" s="3" t="s">
        <v>507</v>
      </c>
      <c r="F9" s="3" t="s">
        <v>508</v>
      </c>
      <c r="G9" s="3" t="s">
        <v>509</v>
      </c>
      <c r="H9" s="170"/>
    </row>
    <row r="10" spans="1:8" x14ac:dyDescent="0.25">
      <c r="B10" s="55" t="s">
        <v>999</v>
      </c>
      <c r="C10" s="42" t="s">
        <v>707</v>
      </c>
      <c r="D10" s="13">
        <v>1.170854271356784</v>
      </c>
      <c r="E10" s="13">
        <v>1.788888888888889</v>
      </c>
      <c r="F10" s="13">
        <v>1.8947368421052631</v>
      </c>
      <c r="G10" s="13">
        <v>1.9078947368421053</v>
      </c>
      <c r="H10" s="13">
        <v>1.5630434782608695</v>
      </c>
    </row>
    <row r="11" spans="1:8" x14ac:dyDescent="0.25">
      <c r="B11" s="55"/>
      <c r="C11" s="42" t="s">
        <v>711</v>
      </c>
      <c r="D11" s="13">
        <v>1.2213740458015268</v>
      </c>
      <c r="E11" s="13">
        <v>1.5833333333333333</v>
      </c>
      <c r="F11" s="13">
        <v>1.5</v>
      </c>
      <c r="G11" s="13">
        <v>1.8421052631578947</v>
      </c>
      <c r="H11" s="13">
        <v>1.3826086956521739</v>
      </c>
    </row>
    <row r="12" spans="1:8" x14ac:dyDescent="0.25">
      <c r="B12" s="57"/>
      <c r="C12" s="42" t="s">
        <v>17</v>
      </c>
      <c r="D12" s="13">
        <v>1.1224489795918366</v>
      </c>
      <c r="E12" s="13">
        <v>1.6181818181818182</v>
      </c>
      <c r="F12" s="13">
        <v>1.7383177570093458</v>
      </c>
      <c r="G12" s="13">
        <v>1.6493506493506493</v>
      </c>
      <c r="H12" s="13">
        <v>1.3962585034013606</v>
      </c>
    </row>
    <row r="13" spans="1:8" x14ac:dyDescent="0.25">
      <c r="B13" s="55" t="s">
        <v>667</v>
      </c>
      <c r="C13" s="42" t="s">
        <v>713</v>
      </c>
      <c r="D13" s="13">
        <v>1.1102941176470589</v>
      </c>
      <c r="E13" s="13">
        <v>1.1000000000000001</v>
      </c>
      <c r="F13" s="13">
        <v>1.5757575757575757</v>
      </c>
      <c r="G13" s="13">
        <v>1.46875</v>
      </c>
      <c r="H13" s="13">
        <v>1.225108225108225</v>
      </c>
    </row>
    <row r="14" spans="1:8" x14ac:dyDescent="0.25">
      <c r="B14" s="55"/>
      <c r="C14" s="42" t="s">
        <v>15</v>
      </c>
      <c r="D14" s="13">
        <v>1.0625</v>
      </c>
      <c r="E14" s="13">
        <v>1.353448275862069</v>
      </c>
      <c r="F14" s="13">
        <v>1.2195121951219512</v>
      </c>
      <c r="G14" s="13">
        <v>1.4526315789473685</v>
      </c>
      <c r="H14" s="13">
        <v>1.2243713733075434</v>
      </c>
    </row>
    <row r="15" spans="1:8" x14ac:dyDescent="0.25">
      <c r="B15" s="55"/>
      <c r="C15" s="42" t="s">
        <v>9</v>
      </c>
      <c r="D15" s="13">
        <v>1.178030303030303</v>
      </c>
      <c r="E15" s="13">
        <v>1.5905511811023623</v>
      </c>
      <c r="F15" s="13">
        <v>1.5511811023622046</v>
      </c>
      <c r="G15" s="13">
        <v>1.5862068965517242</v>
      </c>
      <c r="H15" s="13">
        <v>1.4100946372239747</v>
      </c>
    </row>
    <row r="16" spans="1:8" x14ac:dyDescent="0.25">
      <c r="B16" s="55"/>
      <c r="C16" s="42" t="s">
        <v>13</v>
      </c>
      <c r="D16" s="13">
        <v>1.1235294117647059</v>
      </c>
      <c r="E16" s="13">
        <v>1.2931034482758621</v>
      </c>
      <c r="F16" s="13">
        <v>1.1794871794871795</v>
      </c>
      <c r="G16" s="13">
        <v>1.3333333333333333</v>
      </c>
      <c r="H16" s="13">
        <v>1.1962616822429906</v>
      </c>
    </row>
    <row r="17" spans="2:8" x14ac:dyDescent="0.25">
      <c r="B17" s="57"/>
      <c r="C17" s="42" t="s">
        <v>4</v>
      </c>
      <c r="D17" s="13">
        <v>1.144927536231884</v>
      </c>
      <c r="E17" s="13">
        <v>1.2928571428571429</v>
      </c>
      <c r="F17" s="13">
        <v>1.3863636363636365</v>
      </c>
      <c r="G17" s="13">
        <v>1.2566371681415929</v>
      </c>
      <c r="H17" s="13">
        <v>1.2550675675675675</v>
      </c>
    </row>
    <row r="18" spans="2:8" x14ac:dyDescent="0.25">
      <c r="B18" s="55" t="s">
        <v>668</v>
      </c>
      <c r="C18" s="42" t="s">
        <v>705</v>
      </c>
      <c r="D18" s="13">
        <v>1.1407407407407408</v>
      </c>
      <c r="E18" s="13">
        <v>1.4705882352941178</v>
      </c>
      <c r="F18" s="13">
        <v>1.2749999999999999</v>
      </c>
      <c r="G18" s="13">
        <v>1.3448275862068966</v>
      </c>
      <c r="H18" s="13">
        <v>1.2352941176470589</v>
      </c>
    </row>
    <row r="19" spans="2:8" x14ac:dyDescent="0.25">
      <c r="B19" s="55"/>
      <c r="C19" s="42" t="s">
        <v>11</v>
      </c>
      <c r="D19" s="13">
        <v>1.0927835051546391</v>
      </c>
      <c r="E19" s="13">
        <v>1.2567567567567568</v>
      </c>
      <c r="F19" s="13">
        <v>1.1935483870967742</v>
      </c>
      <c r="G19" s="13">
        <v>1.2054794520547945</v>
      </c>
      <c r="H19" s="13">
        <v>1.1588089330024813</v>
      </c>
    </row>
    <row r="20" spans="2:8" x14ac:dyDescent="0.25">
      <c r="B20" s="55"/>
      <c r="C20" s="42" t="s">
        <v>709</v>
      </c>
      <c r="D20" s="13">
        <v>1.0866873065015479</v>
      </c>
      <c r="E20" s="13">
        <v>1.2390243902439024</v>
      </c>
      <c r="F20" s="13">
        <v>1.3098591549295775</v>
      </c>
      <c r="G20" s="13">
        <v>1.3194444444444444</v>
      </c>
      <c r="H20" s="13">
        <v>1.2135593220338983</v>
      </c>
    </row>
    <row r="21" spans="2:8" x14ac:dyDescent="0.25">
      <c r="B21" s="55"/>
      <c r="C21" s="42" t="s">
        <v>8</v>
      </c>
      <c r="D21" s="13">
        <v>1.1547619047619047</v>
      </c>
      <c r="E21" s="13">
        <v>1.3125</v>
      </c>
      <c r="F21" s="13">
        <v>1.4177215189873418</v>
      </c>
      <c r="G21" s="13">
        <v>1.1805555555555556</v>
      </c>
      <c r="H21" s="13">
        <v>1.2431077694235588</v>
      </c>
    </row>
    <row r="22" spans="2:8" x14ac:dyDescent="0.25">
      <c r="B22" s="55"/>
      <c r="C22" s="42" t="s">
        <v>715</v>
      </c>
      <c r="D22" s="13">
        <v>1.1570247933884297</v>
      </c>
      <c r="E22" s="13">
        <v>1.6283783783783783</v>
      </c>
      <c r="F22" s="13">
        <v>1.7224199288256228</v>
      </c>
      <c r="G22" s="13">
        <v>1.5729537366548043</v>
      </c>
      <c r="H22" s="13">
        <v>1.466467958271237</v>
      </c>
    </row>
    <row r="23" spans="2:8" x14ac:dyDescent="0.25">
      <c r="B23" s="55"/>
      <c r="C23" s="42" t="s">
        <v>7</v>
      </c>
      <c r="D23" s="13">
        <v>1.1016949152542372</v>
      </c>
      <c r="E23" s="13">
        <v>1.5</v>
      </c>
      <c r="F23" s="13">
        <v>1.4770114942528736</v>
      </c>
      <c r="G23" s="13">
        <v>1.4776119402985075</v>
      </c>
      <c r="H23" s="13">
        <v>1.3478260869565217</v>
      </c>
    </row>
    <row r="24" spans="2:8" x14ac:dyDescent="0.25">
      <c r="B24" s="55"/>
      <c r="C24" s="42" t="s">
        <v>717</v>
      </c>
      <c r="D24" s="13">
        <v>1.0933333333333333</v>
      </c>
      <c r="E24" s="13">
        <v>1.2558139534883721</v>
      </c>
      <c r="F24" s="13">
        <v>1.3192771084337349</v>
      </c>
      <c r="G24" s="13">
        <v>1.4431818181818181</v>
      </c>
      <c r="H24" s="13">
        <v>1.2493857493857494</v>
      </c>
    </row>
    <row r="25" spans="2:8" x14ac:dyDescent="0.25">
      <c r="B25" s="55"/>
      <c r="C25" s="42" t="s">
        <v>12</v>
      </c>
      <c r="D25" s="13">
        <v>1.1063829787234043</v>
      </c>
      <c r="E25" s="13">
        <v>1.1447368421052631</v>
      </c>
      <c r="F25" s="13">
        <v>1.3544303797468353</v>
      </c>
      <c r="G25" s="13">
        <v>1.1499999999999999</v>
      </c>
      <c r="H25" s="13">
        <v>1.1687344913151365</v>
      </c>
    </row>
    <row r="26" spans="2:8" x14ac:dyDescent="0.25">
      <c r="B26" s="55"/>
      <c r="C26" s="42" t="s">
        <v>719</v>
      </c>
      <c r="D26" s="13">
        <v>1.1377952755905512</v>
      </c>
      <c r="E26" s="13">
        <v>1.2142857142857142</v>
      </c>
      <c r="F26" s="13">
        <v>1.2272727272727273</v>
      </c>
      <c r="G26" s="13">
        <v>1.2692307692307692</v>
      </c>
      <c r="H26" s="13">
        <v>1.1810344827586208</v>
      </c>
    </row>
    <row r="27" spans="2:8" x14ac:dyDescent="0.25">
      <c r="B27" s="55"/>
      <c r="C27" s="42" t="s">
        <v>16</v>
      </c>
      <c r="D27" s="13">
        <v>1.0607734806629834</v>
      </c>
      <c r="E27" s="13">
        <v>1.1506849315068493</v>
      </c>
      <c r="F27" s="13">
        <v>1.1428571428571428</v>
      </c>
      <c r="G27" s="13">
        <v>1.2142857142857142</v>
      </c>
      <c r="H27" s="13">
        <v>1.1179624664879357</v>
      </c>
    </row>
    <row r="28" spans="2:8" x14ac:dyDescent="0.25">
      <c r="B28" s="55"/>
      <c r="C28" s="42" t="s">
        <v>10</v>
      </c>
      <c r="D28" s="13">
        <v>1.0600858369098713</v>
      </c>
      <c r="E28" s="13">
        <v>1.2061855670103092</v>
      </c>
      <c r="F28" s="13">
        <v>1.1759259259259258</v>
      </c>
      <c r="G28" s="13">
        <v>1.1492537313432836</v>
      </c>
      <c r="H28" s="13">
        <v>1.1247524752475249</v>
      </c>
    </row>
    <row r="29" spans="2:8" x14ac:dyDescent="0.25">
      <c r="B29" s="55"/>
      <c r="C29" s="42" t="s">
        <v>1</v>
      </c>
      <c r="D29" s="13">
        <v>1.0985915492957747</v>
      </c>
      <c r="E29" s="13">
        <v>1.3410404624277457</v>
      </c>
      <c r="F29" s="13">
        <v>1.3595505617977528</v>
      </c>
      <c r="G29" s="13">
        <v>1.4301675977653632</v>
      </c>
      <c r="H29" s="13">
        <v>1.297442799461642</v>
      </c>
    </row>
    <row r="30" spans="2:8" x14ac:dyDescent="0.25">
      <c r="B30" s="57"/>
      <c r="C30" s="42" t="s">
        <v>14</v>
      </c>
      <c r="D30" s="13">
        <v>1.098360655737705</v>
      </c>
      <c r="E30" s="13">
        <v>1.25</v>
      </c>
      <c r="F30" s="13">
        <v>1.3142857142857143</v>
      </c>
      <c r="G30" s="13">
        <v>1.26</v>
      </c>
      <c r="H30" s="13">
        <v>1.1745283018867925</v>
      </c>
    </row>
  </sheetData>
  <mergeCells count="2">
    <mergeCell ref="H8:H9"/>
    <mergeCell ref="D8:G8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33"/>
  <sheetViews>
    <sheetView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27.5703125" bestFit="1" customWidth="1"/>
    <col min="2" max="2" width="26.7109375" customWidth="1"/>
    <col min="3" max="3" width="24.5703125" bestFit="1" customWidth="1"/>
    <col min="4" max="4" width="26.85546875" style="42" bestFit="1" customWidth="1"/>
    <col min="5" max="8" width="5.7109375" style="43" bestFit="1" customWidth="1"/>
    <col min="9" max="9" width="6.28515625" style="43" bestFit="1" customWidth="1"/>
  </cols>
  <sheetData>
    <row r="1" spans="1:9" x14ac:dyDescent="0.25">
      <c r="A1" s="7" t="s">
        <v>504</v>
      </c>
    </row>
    <row r="3" spans="1:9" ht="18.75" x14ac:dyDescent="0.3">
      <c r="A3" s="8" t="s">
        <v>704</v>
      </c>
    </row>
    <row r="5" spans="1:9" x14ac:dyDescent="0.25">
      <c r="A5" t="s">
        <v>502</v>
      </c>
      <c r="B5" s="4" t="s">
        <v>1000</v>
      </c>
    </row>
    <row r="6" spans="1:9" x14ac:dyDescent="0.25">
      <c r="A6" t="s">
        <v>503</v>
      </c>
      <c r="B6" t="s">
        <v>697</v>
      </c>
    </row>
    <row r="8" spans="1:9" x14ac:dyDescent="0.25">
      <c r="B8" s="2" t="s">
        <v>633</v>
      </c>
      <c r="C8" s="174" t="s">
        <v>20</v>
      </c>
      <c r="D8" s="53"/>
      <c r="E8" s="173" t="s">
        <v>647</v>
      </c>
      <c r="F8" s="173"/>
      <c r="G8" s="173"/>
      <c r="H8" s="173"/>
      <c r="I8" s="117"/>
    </row>
    <row r="9" spans="1:9" x14ac:dyDescent="0.25">
      <c r="B9" s="3" t="s">
        <v>998</v>
      </c>
      <c r="C9" s="175"/>
      <c r="D9" s="54" t="s">
        <v>359</v>
      </c>
      <c r="E9" s="118" t="s">
        <v>674</v>
      </c>
      <c r="F9" s="118" t="s">
        <v>507</v>
      </c>
      <c r="G9" s="118" t="s">
        <v>508</v>
      </c>
      <c r="H9" s="118" t="s">
        <v>509</v>
      </c>
      <c r="I9" s="118" t="s">
        <v>673</v>
      </c>
    </row>
    <row r="10" spans="1:9" x14ac:dyDescent="0.25">
      <c r="B10" s="40" t="s">
        <v>672</v>
      </c>
      <c r="C10" s="40"/>
      <c r="D10" s="21" t="s">
        <v>363</v>
      </c>
      <c r="E10" s="119">
        <v>1.1481481481481481</v>
      </c>
      <c r="F10" s="119">
        <v>1.4497206703910615</v>
      </c>
      <c r="G10" s="119">
        <v>1.5109170305676856</v>
      </c>
      <c r="H10" s="119">
        <v>1.5179153094462541</v>
      </c>
      <c r="I10" s="119">
        <v>1.4788273615635179</v>
      </c>
    </row>
    <row r="11" spans="1:9" x14ac:dyDescent="0.25">
      <c r="B11" s="21"/>
      <c r="C11" s="21"/>
      <c r="D11" s="21" t="s">
        <v>361</v>
      </c>
      <c r="E11" s="120">
        <v>1.203125</v>
      </c>
      <c r="F11" s="120">
        <v>1.2150000000000001</v>
      </c>
      <c r="G11" s="120">
        <v>1.2222222222222223</v>
      </c>
      <c r="H11" s="120">
        <v>1.2375</v>
      </c>
      <c r="I11" s="120">
        <v>1.2218246869409659</v>
      </c>
    </row>
    <row r="12" spans="1:9" x14ac:dyDescent="0.25">
      <c r="B12" s="21"/>
      <c r="C12" s="21"/>
      <c r="D12" s="21" t="s">
        <v>360</v>
      </c>
      <c r="E12" s="120">
        <v>1.0908879049172686</v>
      </c>
      <c r="F12" s="120">
        <v>1.0699523052464228</v>
      </c>
      <c r="G12" s="120">
        <v>1.1874258600237249</v>
      </c>
      <c r="H12" s="120">
        <v>1.1256038647342994</v>
      </c>
      <c r="I12" s="120">
        <v>1.1042577302897847</v>
      </c>
    </row>
    <row r="13" spans="1:9" x14ac:dyDescent="0.25">
      <c r="B13" s="21"/>
      <c r="C13" s="21"/>
      <c r="D13" s="21" t="s">
        <v>369</v>
      </c>
      <c r="E13" s="120">
        <v>1.3793103448275863</v>
      </c>
      <c r="F13" s="120">
        <v>1.3404255319148937</v>
      </c>
      <c r="G13" s="120">
        <v>1.5147058823529411</v>
      </c>
      <c r="H13" s="120">
        <v>1.5853658536585367</v>
      </c>
      <c r="I13" s="120">
        <v>1.4648648648648648</v>
      </c>
    </row>
    <row r="14" spans="1:9" x14ac:dyDescent="0.25">
      <c r="B14" s="21"/>
      <c r="C14" s="21"/>
      <c r="D14" s="21" t="s">
        <v>365</v>
      </c>
      <c r="E14" s="120">
        <v>1.3733333333333333</v>
      </c>
      <c r="F14" s="120">
        <v>1.1428571428571428</v>
      </c>
      <c r="G14" s="120">
        <v>1.1875</v>
      </c>
      <c r="H14" s="120">
        <v>1.5348837209302326</v>
      </c>
      <c r="I14" s="120">
        <v>1.3677419354838709</v>
      </c>
    </row>
    <row r="15" spans="1:9" x14ac:dyDescent="0.25">
      <c r="B15" s="21"/>
      <c r="C15" s="21"/>
      <c r="D15" s="21" t="s">
        <v>364</v>
      </c>
      <c r="E15" s="120">
        <v>1.411764705882353</v>
      </c>
      <c r="F15" s="120">
        <v>1.4177215189873418</v>
      </c>
      <c r="G15" s="120">
        <v>1.4130434782608696</v>
      </c>
      <c r="H15" s="120">
        <v>1.38</v>
      </c>
      <c r="I15" s="120">
        <v>1.40625</v>
      </c>
    </row>
    <row r="16" spans="1:9" x14ac:dyDescent="0.25">
      <c r="B16" s="21"/>
      <c r="C16" s="21"/>
      <c r="D16" s="21" t="s">
        <v>362</v>
      </c>
      <c r="E16" s="120">
        <v>1.4007782101167314</v>
      </c>
      <c r="F16" s="120">
        <v>1.648447204968944</v>
      </c>
      <c r="G16" s="120">
        <v>1.719496855345912</v>
      </c>
      <c r="H16" s="120">
        <v>1.5731573157315732</v>
      </c>
      <c r="I16" s="120">
        <v>1.6211135213304411</v>
      </c>
    </row>
    <row r="17" spans="2:9" x14ac:dyDescent="0.25">
      <c r="B17" s="21"/>
      <c r="C17" s="21"/>
      <c r="D17" s="21" t="s">
        <v>366</v>
      </c>
      <c r="E17" s="120">
        <v>1.2597402597402598</v>
      </c>
      <c r="F17" s="120">
        <v>1.4705882352941178</v>
      </c>
      <c r="G17" s="120">
        <v>1.3333333333333333</v>
      </c>
      <c r="H17" s="120">
        <v>1.2589285714285714</v>
      </c>
      <c r="I17" s="120">
        <v>1.3439635535307517</v>
      </c>
    </row>
    <row r="18" spans="2:9" x14ac:dyDescent="0.25">
      <c r="B18" s="24"/>
      <c r="C18" s="24"/>
      <c r="D18" s="24" t="s">
        <v>1001</v>
      </c>
      <c r="E18" s="121">
        <v>1.1190820756667357</v>
      </c>
      <c r="F18" s="121">
        <v>1.3894505494505494</v>
      </c>
      <c r="G18" s="121">
        <v>1.4327693677649154</v>
      </c>
      <c r="H18" s="121">
        <v>1.4248526522593321</v>
      </c>
      <c r="I18" s="121">
        <v>1.2895383535193963</v>
      </c>
    </row>
    <row r="19" spans="2:9" s="42" customFormat="1" x14ac:dyDescent="0.25">
      <c r="B19" s="84" t="s">
        <v>999</v>
      </c>
      <c r="C19" s="85"/>
      <c r="D19" s="85" t="s">
        <v>363</v>
      </c>
      <c r="E19" s="122">
        <v>1</v>
      </c>
      <c r="F19" s="122">
        <v>1.5454545454545454</v>
      </c>
      <c r="G19" s="122">
        <v>1.9090909090909092</v>
      </c>
      <c r="H19" s="122">
        <v>1.8947368421052631</v>
      </c>
      <c r="I19" s="122">
        <v>1.7205882352941178</v>
      </c>
    </row>
    <row r="20" spans="2:9" s="42" customFormat="1" x14ac:dyDescent="0.25">
      <c r="B20" s="84"/>
      <c r="C20" s="85"/>
      <c r="D20" s="85" t="s">
        <v>361</v>
      </c>
      <c r="E20" s="122">
        <v>1</v>
      </c>
      <c r="F20" s="122">
        <v>1.4</v>
      </c>
      <c r="G20" s="122">
        <v>1.3333333333333333</v>
      </c>
      <c r="H20" s="122">
        <v>1</v>
      </c>
      <c r="I20" s="122">
        <v>1.2727272727272727</v>
      </c>
    </row>
    <row r="21" spans="2:9" s="42" customFormat="1" x14ac:dyDescent="0.25">
      <c r="B21" s="84"/>
      <c r="C21" s="85"/>
      <c r="D21" s="85" t="s">
        <v>360</v>
      </c>
      <c r="E21" s="122">
        <v>1.1236749116607774</v>
      </c>
      <c r="F21" s="122">
        <v>1.0895522388059702</v>
      </c>
      <c r="G21" s="122">
        <v>1.1587301587301588</v>
      </c>
      <c r="H21" s="122">
        <v>1.2352941176470589</v>
      </c>
      <c r="I21" s="122">
        <v>1.1287671232876713</v>
      </c>
    </row>
    <row r="22" spans="2:9" s="42" customFormat="1" x14ac:dyDescent="0.25">
      <c r="B22" s="84"/>
      <c r="C22" s="85"/>
      <c r="D22" s="85" t="s">
        <v>369</v>
      </c>
      <c r="E22" s="122">
        <v>1.25</v>
      </c>
      <c r="F22" s="122">
        <v>1.3333333333333333</v>
      </c>
      <c r="G22" s="122">
        <v>2</v>
      </c>
      <c r="H22" s="122">
        <v>2.5</v>
      </c>
      <c r="I22" s="122">
        <v>1.6923076923076923</v>
      </c>
    </row>
    <row r="23" spans="2:9" s="42" customFormat="1" x14ac:dyDescent="0.25">
      <c r="B23" s="84"/>
      <c r="C23" s="85"/>
      <c r="D23" s="85" t="s">
        <v>365</v>
      </c>
      <c r="E23" s="122">
        <v>1.2727272727272727</v>
      </c>
      <c r="F23" s="122">
        <v>1</v>
      </c>
      <c r="G23" s="122">
        <v>1</v>
      </c>
      <c r="H23" s="122">
        <v>2.1</v>
      </c>
      <c r="I23" s="122">
        <v>1.56</v>
      </c>
    </row>
    <row r="24" spans="2:9" s="42" customFormat="1" x14ac:dyDescent="0.25">
      <c r="B24" s="84"/>
      <c r="C24" s="85"/>
      <c r="D24" s="85" t="s">
        <v>364</v>
      </c>
      <c r="E24" s="122">
        <v>1</v>
      </c>
      <c r="F24" s="122">
        <v>1.2</v>
      </c>
      <c r="G24" s="122">
        <v>1.75</v>
      </c>
      <c r="H24" s="122">
        <v>2</v>
      </c>
      <c r="I24" s="122">
        <v>1.4166666666666667</v>
      </c>
    </row>
    <row r="25" spans="2:9" s="42" customFormat="1" x14ac:dyDescent="0.25">
      <c r="B25" s="84"/>
      <c r="C25" s="85"/>
      <c r="D25" s="85" t="s">
        <v>362</v>
      </c>
      <c r="E25" s="122">
        <v>1.8333333333333333</v>
      </c>
      <c r="F25" s="122">
        <v>2.0806451612903225</v>
      </c>
      <c r="G25" s="122">
        <v>2.0068027210884352</v>
      </c>
      <c r="H25" s="122">
        <v>1.9393939393939394</v>
      </c>
      <c r="I25" s="122">
        <v>2</v>
      </c>
    </row>
    <row r="26" spans="2:9" s="42" customFormat="1" x14ac:dyDescent="0.25">
      <c r="B26" s="84"/>
      <c r="C26" s="85"/>
      <c r="D26" s="85" t="s">
        <v>366</v>
      </c>
      <c r="E26" s="122">
        <v>1</v>
      </c>
      <c r="F26" s="122">
        <v>1.5714285714285714</v>
      </c>
      <c r="G26" s="122">
        <v>1</v>
      </c>
      <c r="H26" s="122">
        <v>1.4</v>
      </c>
      <c r="I26" s="122">
        <v>1.3157894736842106</v>
      </c>
    </row>
    <row r="27" spans="2:9" s="42" customFormat="1" x14ac:dyDescent="0.25">
      <c r="B27" s="116"/>
      <c r="C27" s="116"/>
      <c r="D27" s="116" t="s">
        <v>1002</v>
      </c>
      <c r="E27" s="123">
        <v>1.1586538461538463</v>
      </c>
      <c r="F27" s="123">
        <v>1.6779661016949152</v>
      </c>
      <c r="G27" s="123">
        <v>1.7560975609756098</v>
      </c>
      <c r="H27" s="123">
        <v>1.7848837209302326</v>
      </c>
      <c r="I27" s="123">
        <v>1.4538341158059469</v>
      </c>
    </row>
    <row r="28" spans="2:9" x14ac:dyDescent="0.25">
      <c r="C28" s="55" t="s">
        <v>707</v>
      </c>
      <c r="D28" s="42" t="s">
        <v>363</v>
      </c>
      <c r="E28" s="43">
        <v>1</v>
      </c>
      <c r="F28" s="43">
        <v>1.6666666666666667</v>
      </c>
      <c r="G28" s="43">
        <v>1.7142857142857142</v>
      </c>
      <c r="H28" s="43">
        <v>1.6666666666666667</v>
      </c>
      <c r="I28" s="43">
        <v>1.5909090909090908</v>
      </c>
    </row>
    <row r="29" spans="2:9" x14ac:dyDescent="0.25">
      <c r="B29" s="55"/>
      <c r="C29" s="55"/>
      <c r="D29" s="42" t="s">
        <v>361</v>
      </c>
      <c r="F29" s="43">
        <v>1.5</v>
      </c>
      <c r="G29" s="43">
        <v>2</v>
      </c>
      <c r="I29" s="43">
        <v>1.6666666666666667</v>
      </c>
    </row>
    <row r="30" spans="2:9" x14ac:dyDescent="0.25">
      <c r="B30" s="55"/>
      <c r="C30" s="55"/>
      <c r="D30" s="42" t="s">
        <v>360</v>
      </c>
      <c r="E30" s="43">
        <v>1.1242937853107344</v>
      </c>
      <c r="F30" s="43">
        <v>1.0909090909090908</v>
      </c>
      <c r="G30" s="43">
        <v>1.1875</v>
      </c>
      <c r="H30" s="43">
        <v>1.125</v>
      </c>
      <c r="I30" s="43">
        <v>1.1273584905660377</v>
      </c>
    </row>
    <row r="31" spans="2:9" x14ac:dyDescent="0.25">
      <c r="B31" s="55"/>
      <c r="C31" s="55"/>
      <c r="D31" s="42" t="s">
        <v>369</v>
      </c>
      <c r="E31" s="43">
        <v>2</v>
      </c>
      <c r="F31" s="43">
        <v>1</v>
      </c>
      <c r="G31" s="43">
        <v>2</v>
      </c>
      <c r="H31" s="43">
        <v>3</v>
      </c>
      <c r="I31" s="43">
        <v>2</v>
      </c>
    </row>
    <row r="32" spans="2:9" x14ac:dyDescent="0.25">
      <c r="B32" s="55"/>
      <c r="C32" s="55"/>
      <c r="D32" s="42" t="s">
        <v>365</v>
      </c>
      <c r="E32" s="43">
        <v>2</v>
      </c>
      <c r="G32" s="43">
        <v>1</v>
      </c>
      <c r="H32" s="43">
        <v>2.375</v>
      </c>
      <c r="I32" s="43">
        <v>2.1818181818181817</v>
      </c>
    </row>
    <row r="33" spans="2:9" x14ac:dyDescent="0.25">
      <c r="B33" s="55"/>
      <c r="C33" s="55"/>
      <c r="D33" s="42" t="s">
        <v>364</v>
      </c>
      <c r="E33" s="43">
        <v>1</v>
      </c>
      <c r="F33" s="43">
        <v>1</v>
      </c>
      <c r="G33" s="43">
        <v>1</v>
      </c>
      <c r="I33" s="43">
        <v>1</v>
      </c>
    </row>
    <row r="34" spans="2:9" x14ac:dyDescent="0.25">
      <c r="B34" s="55"/>
      <c r="C34" s="55"/>
      <c r="D34" s="42" t="s">
        <v>362</v>
      </c>
      <c r="E34" s="43">
        <v>1.75</v>
      </c>
      <c r="F34" s="43">
        <v>2</v>
      </c>
      <c r="G34" s="43">
        <v>2.1029411764705883</v>
      </c>
      <c r="H34" s="43">
        <v>1.9811320754716981</v>
      </c>
      <c r="I34" s="43">
        <v>2.0153061224489797</v>
      </c>
    </row>
    <row r="35" spans="2:9" x14ac:dyDescent="0.25">
      <c r="B35" s="55"/>
      <c r="C35" s="55"/>
      <c r="D35" s="42" t="s">
        <v>366</v>
      </c>
      <c r="E35" s="43">
        <v>1</v>
      </c>
      <c r="H35" s="43">
        <v>1.3333333333333333</v>
      </c>
      <c r="I35" s="43">
        <v>1.1666666666666667</v>
      </c>
    </row>
    <row r="36" spans="2:9" x14ac:dyDescent="0.25">
      <c r="B36" s="55"/>
      <c r="C36" s="55" t="s">
        <v>708</v>
      </c>
      <c r="D36" s="55"/>
      <c r="E36" s="124">
        <v>1.170854271356784</v>
      </c>
      <c r="F36" s="124">
        <v>1.788888888888889</v>
      </c>
      <c r="G36" s="124">
        <v>1.8947368421052631</v>
      </c>
      <c r="H36" s="124">
        <v>1.9078947368421053</v>
      </c>
      <c r="I36" s="124">
        <v>1.5630434782608695</v>
      </c>
    </row>
    <row r="37" spans="2:9" x14ac:dyDescent="0.25">
      <c r="B37" s="55"/>
      <c r="C37" s="55" t="s">
        <v>711</v>
      </c>
      <c r="D37" s="42" t="s">
        <v>363</v>
      </c>
      <c r="G37" s="43">
        <v>2</v>
      </c>
      <c r="I37" s="43">
        <v>2</v>
      </c>
    </row>
    <row r="38" spans="2:9" x14ac:dyDescent="0.25">
      <c r="B38" s="55"/>
      <c r="C38" s="55"/>
      <c r="D38" s="42" t="s">
        <v>361</v>
      </c>
      <c r="F38" s="43">
        <v>2</v>
      </c>
      <c r="I38" s="43">
        <v>2</v>
      </c>
    </row>
    <row r="39" spans="2:9" x14ac:dyDescent="0.25">
      <c r="B39" s="55"/>
      <c r="C39" s="55"/>
      <c r="D39" s="42" t="s">
        <v>360</v>
      </c>
      <c r="E39" s="43">
        <v>1.2314049586776858</v>
      </c>
      <c r="F39" s="43">
        <v>1.0769230769230769</v>
      </c>
      <c r="G39" s="43">
        <v>1.0833333333333333</v>
      </c>
      <c r="H39" s="43">
        <v>1</v>
      </c>
      <c r="I39" s="43">
        <v>1.2013422818791946</v>
      </c>
    </row>
    <row r="40" spans="2:9" x14ac:dyDescent="0.25">
      <c r="B40" s="55"/>
      <c r="C40" s="55"/>
      <c r="D40" s="42" t="s">
        <v>369</v>
      </c>
      <c r="E40" s="43">
        <v>1</v>
      </c>
      <c r="G40" s="43">
        <v>2</v>
      </c>
      <c r="I40" s="43">
        <v>1.5</v>
      </c>
    </row>
    <row r="41" spans="2:9" x14ac:dyDescent="0.25">
      <c r="B41" s="55"/>
      <c r="C41" s="55"/>
      <c r="D41" s="42" t="s">
        <v>365</v>
      </c>
      <c r="E41" s="43">
        <v>1</v>
      </c>
      <c r="F41" s="43">
        <v>1</v>
      </c>
      <c r="H41" s="43">
        <v>1</v>
      </c>
      <c r="I41" s="43">
        <v>1</v>
      </c>
    </row>
    <row r="42" spans="2:9" x14ac:dyDescent="0.25">
      <c r="B42" s="55"/>
      <c r="C42" s="55"/>
      <c r="D42" s="42" t="s">
        <v>362</v>
      </c>
      <c r="E42" s="43">
        <v>1.2</v>
      </c>
      <c r="F42" s="43">
        <v>1.8888888888888888</v>
      </c>
      <c r="G42" s="43">
        <v>1.6071428571428572</v>
      </c>
      <c r="H42" s="43">
        <v>2.0714285714285716</v>
      </c>
      <c r="I42" s="43">
        <v>1.7538461538461538</v>
      </c>
    </row>
    <row r="43" spans="2:9" x14ac:dyDescent="0.25">
      <c r="B43" s="55"/>
      <c r="C43" s="55"/>
      <c r="D43" s="42" t="s">
        <v>366</v>
      </c>
      <c r="F43" s="43">
        <v>2</v>
      </c>
      <c r="H43" s="43">
        <v>2</v>
      </c>
      <c r="I43" s="43">
        <v>2</v>
      </c>
    </row>
    <row r="44" spans="2:9" x14ac:dyDescent="0.25">
      <c r="B44" s="55"/>
      <c r="C44" s="55" t="s">
        <v>712</v>
      </c>
      <c r="D44" s="55"/>
      <c r="E44" s="124">
        <v>1.2213740458015268</v>
      </c>
      <c r="F44" s="124">
        <v>1.5833333333333333</v>
      </c>
      <c r="G44" s="124">
        <v>1.5</v>
      </c>
      <c r="H44" s="124">
        <v>1.8421052631578947</v>
      </c>
      <c r="I44" s="124">
        <v>1.3826086956521739</v>
      </c>
    </row>
    <row r="45" spans="2:9" x14ac:dyDescent="0.25">
      <c r="B45" s="55"/>
      <c r="C45" s="55" t="s">
        <v>17</v>
      </c>
      <c r="D45" s="42" t="s">
        <v>363</v>
      </c>
      <c r="E45" s="43">
        <v>1</v>
      </c>
      <c r="F45" s="43">
        <v>1.4615384615384615</v>
      </c>
      <c r="G45" s="43">
        <v>2</v>
      </c>
      <c r="H45" s="43">
        <v>1.9375</v>
      </c>
      <c r="I45" s="43">
        <v>1.7777777777777777</v>
      </c>
    </row>
    <row r="46" spans="2:9" x14ac:dyDescent="0.25">
      <c r="B46" s="55"/>
      <c r="C46" s="55"/>
      <c r="D46" s="42" t="s">
        <v>361</v>
      </c>
      <c r="E46" s="43">
        <v>1</v>
      </c>
      <c r="F46" s="43">
        <v>1</v>
      </c>
      <c r="G46" s="43">
        <v>1</v>
      </c>
      <c r="H46" s="43">
        <v>1</v>
      </c>
      <c r="I46" s="43">
        <v>1</v>
      </c>
    </row>
    <row r="47" spans="2:9" x14ac:dyDescent="0.25">
      <c r="B47" s="55"/>
      <c r="C47" s="55"/>
      <c r="D47" s="42" t="s">
        <v>360</v>
      </c>
      <c r="E47" s="43">
        <v>1.0746268656716418</v>
      </c>
      <c r="F47" s="43">
        <v>1.0930232558139534</v>
      </c>
      <c r="G47" s="43">
        <v>1.1714285714285715</v>
      </c>
      <c r="H47" s="43">
        <v>1.3043478260869565</v>
      </c>
      <c r="I47" s="43">
        <v>1.1002710027100271</v>
      </c>
    </row>
    <row r="48" spans="2:9" x14ac:dyDescent="0.25">
      <c r="B48" s="55"/>
      <c r="C48" s="55"/>
      <c r="D48" s="42" t="s">
        <v>369</v>
      </c>
      <c r="F48" s="43">
        <v>1.5</v>
      </c>
      <c r="H48" s="43">
        <v>2</v>
      </c>
      <c r="I48" s="43">
        <v>1.6666666666666667</v>
      </c>
    </row>
    <row r="49" spans="2:9" x14ac:dyDescent="0.25">
      <c r="B49" s="55"/>
      <c r="C49" s="55"/>
      <c r="D49" s="42" t="s">
        <v>365</v>
      </c>
      <c r="E49" s="43">
        <v>1.1428571428571428</v>
      </c>
      <c r="F49" s="43">
        <v>1</v>
      </c>
      <c r="H49" s="43">
        <v>1</v>
      </c>
      <c r="I49" s="43">
        <v>1.1000000000000001</v>
      </c>
    </row>
    <row r="50" spans="2:9" x14ac:dyDescent="0.25">
      <c r="B50" s="55"/>
      <c r="C50" s="55"/>
      <c r="D50" s="42" t="s">
        <v>364</v>
      </c>
      <c r="E50" s="43">
        <v>1</v>
      </c>
      <c r="F50" s="43">
        <v>2</v>
      </c>
      <c r="G50" s="43">
        <v>2</v>
      </c>
      <c r="H50" s="43">
        <v>2</v>
      </c>
      <c r="I50" s="43">
        <v>1.8333333333333333</v>
      </c>
    </row>
    <row r="51" spans="2:9" x14ac:dyDescent="0.25">
      <c r="B51" s="55"/>
      <c r="C51" s="55"/>
      <c r="D51" s="42" t="s">
        <v>362</v>
      </c>
      <c r="E51" s="43">
        <v>2.1538461538461537</v>
      </c>
      <c r="F51" s="43">
        <v>2.2790697674418605</v>
      </c>
      <c r="G51" s="43">
        <v>2.0980392156862746</v>
      </c>
      <c r="H51" s="43">
        <v>1.8125</v>
      </c>
      <c r="I51" s="43">
        <v>2.093525179856115</v>
      </c>
    </row>
    <row r="52" spans="2:9" x14ac:dyDescent="0.25">
      <c r="B52" s="55"/>
      <c r="C52" s="55"/>
      <c r="D52" s="42" t="s">
        <v>366</v>
      </c>
      <c r="E52" s="43">
        <v>1</v>
      </c>
      <c r="F52" s="43">
        <v>1.25</v>
      </c>
      <c r="G52" s="43">
        <v>1</v>
      </c>
      <c r="H52" s="43">
        <v>1</v>
      </c>
      <c r="I52" s="43">
        <v>1.1111111111111112</v>
      </c>
    </row>
    <row r="53" spans="2:9" x14ac:dyDescent="0.25">
      <c r="B53" s="55"/>
      <c r="C53" s="55" t="s">
        <v>33</v>
      </c>
      <c r="D53" s="55"/>
      <c r="E53" s="124">
        <v>1.1224489795918366</v>
      </c>
      <c r="F53" s="124">
        <v>1.6181818181818182</v>
      </c>
      <c r="G53" s="124">
        <v>1.7383177570093458</v>
      </c>
      <c r="H53" s="124">
        <v>1.6493506493506493</v>
      </c>
      <c r="I53" s="124">
        <v>1.3962585034013606</v>
      </c>
    </row>
    <row r="54" spans="2:9" s="42" customFormat="1" x14ac:dyDescent="0.25">
      <c r="B54" s="93" t="s">
        <v>667</v>
      </c>
      <c r="C54" s="85"/>
      <c r="D54" s="85" t="s">
        <v>363</v>
      </c>
      <c r="E54" s="122">
        <v>1.6666666666666667</v>
      </c>
      <c r="F54" s="122">
        <v>1.481012658227848</v>
      </c>
      <c r="G54" s="122">
        <v>1.4528301886792452</v>
      </c>
      <c r="H54" s="122">
        <v>1.4090909090909092</v>
      </c>
      <c r="I54" s="122">
        <v>1.4527363184079602</v>
      </c>
    </row>
    <row r="55" spans="2:9" s="42" customFormat="1" x14ac:dyDescent="0.25">
      <c r="B55" s="85"/>
      <c r="C55" s="85"/>
      <c r="D55" s="85" t="s">
        <v>361</v>
      </c>
      <c r="E55" s="122">
        <v>1.0714285714285714</v>
      </c>
      <c r="F55" s="122">
        <v>1.2884615384615385</v>
      </c>
      <c r="G55" s="122">
        <v>1.1666666666666667</v>
      </c>
      <c r="H55" s="122">
        <v>1.2941176470588236</v>
      </c>
      <c r="I55" s="122">
        <v>1.2419354838709677</v>
      </c>
    </row>
    <row r="56" spans="2:9" s="42" customFormat="1" x14ac:dyDescent="0.25">
      <c r="B56" s="85"/>
      <c r="C56" s="85"/>
      <c r="D56" s="85" t="s">
        <v>360</v>
      </c>
      <c r="E56" s="122">
        <v>1.0917431192660549</v>
      </c>
      <c r="F56" s="122">
        <v>1.0578512396694215</v>
      </c>
      <c r="G56" s="122">
        <v>1.0909090909090908</v>
      </c>
      <c r="H56" s="122">
        <v>1.1238095238095238</v>
      </c>
      <c r="I56" s="122">
        <v>1.0910556003223206</v>
      </c>
    </row>
    <row r="57" spans="2:9" s="42" customFormat="1" x14ac:dyDescent="0.25">
      <c r="B57" s="85"/>
      <c r="C57" s="85"/>
      <c r="D57" s="85" t="s">
        <v>369</v>
      </c>
      <c r="E57" s="122">
        <v>1.375</v>
      </c>
      <c r="F57" s="122">
        <v>1.4615384615384615</v>
      </c>
      <c r="G57" s="122">
        <v>1.5294117647058822</v>
      </c>
      <c r="H57" s="122">
        <v>1.3333333333333333</v>
      </c>
      <c r="I57" s="122">
        <v>1.4634146341463414</v>
      </c>
    </row>
    <row r="58" spans="2:9" s="42" customFormat="1" x14ac:dyDescent="0.25">
      <c r="B58" s="85"/>
      <c r="C58" s="85"/>
      <c r="D58" s="85" t="s">
        <v>365</v>
      </c>
      <c r="E58" s="122">
        <v>1.3809523809523809</v>
      </c>
      <c r="F58" s="122">
        <v>1.25</v>
      </c>
      <c r="G58" s="122">
        <v>1.1666666666666667</v>
      </c>
      <c r="H58" s="122">
        <v>1.1111111111111112</v>
      </c>
      <c r="I58" s="122">
        <v>1.2727272727272727</v>
      </c>
    </row>
    <row r="59" spans="2:9" s="42" customFormat="1" x14ac:dyDescent="0.25">
      <c r="B59" s="85"/>
      <c r="C59" s="85"/>
      <c r="D59" s="85" t="s">
        <v>364</v>
      </c>
      <c r="E59" s="122">
        <v>1.5</v>
      </c>
      <c r="F59" s="122">
        <v>1.25</v>
      </c>
      <c r="G59" s="122">
        <v>1.3636363636363635</v>
      </c>
      <c r="H59" s="122">
        <v>1.8</v>
      </c>
      <c r="I59" s="122">
        <v>1.3863636363636365</v>
      </c>
    </row>
    <row r="60" spans="2:9" s="42" customFormat="1" x14ac:dyDescent="0.25">
      <c r="B60" s="85"/>
      <c r="C60" s="85"/>
      <c r="D60" s="85" t="s">
        <v>362</v>
      </c>
      <c r="E60" s="122">
        <v>1.4375</v>
      </c>
      <c r="F60" s="122">
        <v>1.5833333333333333</v>
      </c>
      <c r="G60" s="122">
        <v>1.7397260273972603</v>
      </c>
      <c r="H60" s="122">
        <v>1.6534090909090908</v>
      </c>
      <c r="I60" s="122">
        <v>1.6299638989169676</v>
      </c>
    </row>
    <row r="61" spans="2:9" s="42" customFormat="1" x14ac:dyDescent="0.25">
      <c r="B61" s="85"/>
      <c r="C61" s="85"/>
      <c r="D61" s="85" t="s">
        <v>366</v>
      </c>
      <c r="E61" s="122">
        <v>1.0909090909090908</v>
      </c>
      <c r="F61" s="122">
        <v>1.6</v>
      </c>
      <c r="G61" s="122">
        <v>1.1538461538461537</v>
      </c>
      <c r="H61" s="122">
        <v>1.1666666666666667</v>
      </c>
      <c r="I61" s="122">
        <v>1.2391304347826086</v>
      </c>
    </row>
    <row r="62" spans="2:9" s="42" customFormat="1" x14ac:dyDescent="0.25">
      <c r="B62" s="116"/>
      <c r="C62" s="116"/>
      <c r="D62" s="116" t="s">
        <v>1003</v>
      </c>
      <c r="E62" s="123">
        <v>1.1268731268731269</v>
      </c>
      <c r="F62" s="123">
        <v>1.375796178343949</v>
      </c>
      <c r="G62" s="123">
        <v>1.3995157384987893</v>
      </c>
      <c r="H62" s="123">
        <v>1.4219512195121951</v>
      </c>
      <c r="I62" s="123">
        <v>1.2797385620915032</v>
      </c>
    </row>
    <row r="63" spans="2:9" x14ac:dyDescent="0.25">
      <c r="C63" s="55" t="s">
        <v>713</v>
      </c>
      <c r="D63" s="42" t="s">
        <v>363</v>
      </c>
      <c r="F63" s="43">
        <v>1.25</v>
      </c>
      <c r="G63" s="43">
        <v>1.3333333333333333</v>
      </c>
      <c r="H63" s="43">
        <v>1.3333333333333333</v>
      </c>
      <c r="I63" s="43">
        <v>1.3</v>
      </c>
    </row>
    <row r="64" spans="2:9" x14ac:dyDescent="0.25">
      <c r="B64" s="61"/>
      <c r="C64" s="55"/>
      <c r="D64" s="42" t="s">
        <v>361</v>
      </c>
      <c r="E64" s="43">
        <v>1.1666666666666667</v>
      </c>
      <c r="F64" s="43">
        <v>1</v>
      </c>
      <c r="G64" s="43">
        <v>1.25</v>
      </c>
      <c r="H64" s="43">
        <v>2</v>
      </c>
      <c r="I64" s="43">
        <v>1.3157894736842106</v>
      </c>
    </row>
    <row r="65" spans="2:9" x14ac:dyDescent="0.25">
      <c r="B65" s="61"/>
      <c r="C65" s="55"/>
      <c r="D65" s="42" t="s">
        <v>360</v>
      </c>
      <c r="E65" s="43">
        <v>1.0458715596330275</v>
      </c>
      <c r="F65" s="43">
        <v>1.1111111111111112</v>
      </c>
      <c r="G65" s="43">
        <v>1.2727272727272727</v>
      </c>
      <c r="H65" s="43">
        <v>1</v>
      </c>
      <c r="I65" s="43">
        <v>1.0656934306569343</v>
      </c>
    </row>
    <row r="66" spans="2:9" x14ac:dyDescent="0.25">
      <c r="B66" s="61"/>
      <c r="C66" s="55"/>
      <c r="D66" s="42" t="s">
        <v>369</v>
      </c>
      <c r="G66" s="43">
        <v>1.6666666666666667</v>
      </c>
      <c r="I66" s="43">
        <v>1.6666666666666667</v>
      </c>
    </row>
    <row r="67" spans="2:9" x14ac:dyDescent="0.25">
      <c r="B67" s="61"/>
      <c r="C67" s="55"/>
      <c r="D67" s="42" t="s">
        <v>365</v>
      </c>
      <c r="E67" s="43">
        <v>1.6666666666666667</v>
      </c>
      <c r="F67" s="43">
        <v>1</v>
      </c>
      <c r="H67" s="43">
        <v>1</v>
      </c>
      <c r="I67" s="43">
        <v>1.4</v>
      </c>
    </row>
    <row r="68" spans="2:9" x14ac:dyDescent="0.25">
      <c r="B68" s="61"/>
      <c r="C68" s="55"/>
      <c r="D68" s="42" t="s">
        <v>364</v>
      </c>
      <c r="E68" s="43">
        <v>1.5</v>
      </c>
      <c r="F68" s="43">
        <v>1</v>
      </c>
      <c r="G68" s="43">
        <v>1</v>
      </c>
      <c r="I68" s="43">
        <v>1.25</v>
      </c>
    </row>
    <row r="69" spans="2:9" x14ac:dyDescent="0.25">
      <c r="B69" s="61"/>
      <c r="C69" s="55"/>
      <c r="D69" s="42" t="s">
        <v>362</v>
      </c>
      <c r="E69" s="43">
        <v>1.4615384615384615</v>
      </c>
      <c r="F69" s="43">
        <v>1.1000000000000001</v>
      </c>
      <c r="G69" s="43">
        <v>2.2000000000000002</v>
      </c>
      <c r="H69" s="43">
        <v>1.625</v>
      </c>
      <c r="I69" s="43">
        <v>1.5918367346938775</v>
      </c>
    </row>
    <row r="70" spans="2:9" x14ac:dyDescent="0.25">
      <c r="B70" s="61"/>
      <c r="C70" s="55"/>
      <c r="D70" s="42" t="s">
        <v>366</v>
      </c>
      <c r="E70" s="43">
        <v>1</v>
      </c>
      <c r="G70" s="43">
        <v>1</v>
      </c>
      <c r="I70" s="43">
        <v>1</v>
      </c>
    </row>
    <row r="71" spans="2:9" x14ac:dyDescent="0.25">
      <c r="B71" s="61"/>
      <c r="C71" s="55" t="s">
        <v>714</v>
      </c>
      <c r="D71" s="55"/>
      <c r="E71" s="124">
        <v>1.1102941176470589</v>
      </c>
      <c r="F71" s="124">
        <v>1.1000000000000001</v>
      </c>
      <c r="G71" s="124">
        <v>1.5757575757575757</v>
      </c>
      <c r="H71" s="124">
        <v>1.46875</v>
      </c>
      <c r="I71" s="124">
        <v>1.225108225108225</v>
      </c>
    </row>
    <row r="72" spans="2:9" x14ac:dyDescent="0.25">
      <c r="B72" s="61"/>
      <c r="C72" s="55" t="s">
        <v>15</v>
      </c>
      <c r="D72" s="42" t="s">
        <v>363</v>
      </c>
      <c r="E72" s="43">
        <v>1</v>
      </c>
      <c r="F72" s="43">
        <v>1.375</v>
      </c>
      <c r="G72" s="43">
        <v>1.4</v>
      </c>
      <c r="H72" s="43">
        <v>1.3333333333333333</v>
      </c>
      <c r="I72" s="43">
        <v>1.3478260869565217</v>
      </c>
    </row>
    <row r="73" spans="2:9" x14ac:dyDescent="0.25">
      <c r="B73" s="61"/>
      <c r="C73" s="55"/>
      <c r="D73" s="42" t="s">
        <v>361</v>
      </c>
      <c r="E73" s="43">
        <v>1</v>
      </c>
      <c r="F73" s="43">
        <v>1.3783783783783783</v>
      </c>
      <c r="G73" s="43">
        <v>1.25</v>
      </c>
      <c r="H73" s="43">
        <v>1.3</v>
      </c>
      <c r="I73" s="43">
        <v>1.3026315789473684</v>
      </c>
    </row>
    <row r="74" spans="2:9" x14ac:dyDescent="0.25">
      <c r="B74" s="61"/>
      <c r="C74" s="55"/>
      <c r="D74" s="42" t="s">
        <v>360</v>
      </c>
      <c r="E74" s="43">
        <v>1.0423280423280423</v>
      </c>
      <c r="F74" s="43">
        <v>1</v>
      </c>
      <c r="G74" s="43">
        <v>1.0571428571428572</v>
      </c>
      <c r="H74" s="43">
        <v>1.1851851851851851</v>
      </c>
      <c r="I74" s="43">
        <v>1.0555555555555556</v>
      </c>
    </row>
    <row r="75" spans="2:9" x14ac:dyDescent="0.25">
      <c r="B75" s="61"/>
      <c r="C75" s="55"/>
      <c r="D75" s="42" t="s">
        <v>369</v>
      </c>
      <c r="E75" s="43">
        <v>1</v>
      </c>
      <c r="F75" s="43">
        <v>1.3333333333333333</v>
      </c>
      <c r="G75" s="43">
        <v>1</v>
      </c>
      <c r="H75" s="43">
        <v>2</v>
      </c>
      <c r="I75" s="43">
        <v>1.25</v>
      </c>
    </row>
    <row r="76" spans="2:9" x14ac:dyDescent="0.25">
      <c r="B76" s="61"/>
      <c r="C76" s="55"/>
      <c r="D76" s="42" t="s">
        <v>365</v>
      </c>
      <c r="E76" s="43">
        <v>1</v>
      </c>
      <c r="I76" s="43">
        <v>1</v>
      </c>
    </row>
    <row r="77" spans="2:9" x14ac:dyDescent="0.25">
      <c r="B77" s="61"/>
      <c r="C77" s="55"/>
      <c r="D77" s="42" t="s">
        <v>364</v>
      </c>
      <c r="E77" s="43">
        <v>1</v>
      </c>
      <c r="F77" s="43">
        <v>1.375</v>
      </c>
      <c r="G77" s="43">
        <v>1.6666666666666667</v>
      </c>
      <c r="H77" s="43">
        <v>3</v>
      </c>
      <c r="I77" s="43">
        <v>1.4666666666666666</v>
      </c>
    </row>
    <row r="78" spans="2:9" x14ac:dyDescent="0.25">
      <c r="B78" s="61"/>
      <c r="C78" s="55"/>
      <c r="D78" s="42" t="s">
        <v>362</v>
      </c>
      <c r="E78" s="43">
        <v>1.3529411764705883</v>
      </c>
      <c r="F78" s="43">
        <v>1.5277777777777777</v>
      </c>
      <c r="G78" s="43">
        <v>1.4444444444444444</v>
      </c>
      <c r="H78" s="43">
        <v>1.8125</v>
      </c>
      <c r="I78" s="43">
        <v>1.5728155339805825</v>
      </c>
    </row>
    <row r="79" spans="2:9" x14ac:dyDescent="0.25">
      <c r="B79" s="61"/>
      <c r="C79" s="55"/>
      <c r="D79" s="42" t="s">
        <v>366</v>
      </c>
      <c r="E79" s="43">
        <v>1</v>
      </c>
      <c r="F79" s="43">
        <v>1</v>
      </c>
      <c r="G79" s="43">
        <v>1.2</v>
      </c>
      <c r="H79" s="43">
        <v>1</v>
      </c>
      <c r="I79" s="43">
        <v>1.0714285714285714</v>
      </c>
    </row>
    <row r="80" spans="2:9" x14ac:dyDescent="0.25">
      <c r="B80" s="61"/>
      <c r="C80" s="55" t="s">
        <v>34</v>
      </c>
      <c r="D80" s="55"/>
      <c r="E80" s="124">
        <v>1.0625</v>
      </c>
      <c r="F80" s="124">
        <v>1.353448275862069</v>
      </c>
      <c r="G80" s="124">
        <v>1.2195121951219512</v>
      </c>
      <c r="H80" s="124">
        <v>1.4526315789473685</v>
      </c>
      <c r="I80" s="124">
        <v>1.2243713733075434</v>
      </c>
    </row>
    <row r="81" spans="2:9" x14ac:dyDescent="0.25">
      <c r="B81" s="61"/>
      <c r="C81" s="55" t="s">
        <v>9</v>
      </c>
      <c r="D81" s="42" t="s">
        <v>363</v>
      </c>
      <c r="E81" s="43">
        <v>3</v>
      </c>
      <c r="F81" s="43">
        <v>1.7777777777777777</v>
      </c>
      <c r="G81" s="43">
        <v>1.6</v>
      </c>
      <c r="H81" s="43">
        <v>1.5238095238095237</v>
      </c>
      <c r="I81" s="43">
        <v>1.6545454545454545</v>
      </c>
    </row>
    <row r="82" spans="2:9" x14ac:dyDescent="0.25">
      <c r="B82" s="61"/>
      <c r="C82" s="55"/>
      <c r="D82" s="42" t="s">
        <v>361</v>
      </c>
      <c r="F82" s="43">
        <v>1</v>
      </c>
      <c r="G82" s="43">
        <v>1</v>
      </c>
      <c r="I82" s="43">
        <v>1</v>
      </c>
    </row>
    <row r="83" spans="2:9" x14ac:dyDescent="0.25">
      <c r="B83" s="61"/>
      <c r="C83" s="55"/>
      <c r="D83" s="42" t="s">
        <v>360</v>
      </c>
      <c r="E83" s="43">
        <v>1.1293103448275863</v>
      </c>
      <c r="F83" s="43">
        <v>1.0526315789473684</v>
      </c>
      <c r="G83" s="43">
        <v>1.096774193548387</v>
      </c>
      <c r="H83" s="43">
        <v>1.1499999999999999</v>
      </c>
      <c r="I83" s="43">
        <v>1.118380062305296</v>
      </c>
    </row>
    <row r="84" spans="2:9" x14ac:dyDescent="0.25">
      <c r="B84" s="61"/>
      <c r="C84" s="55"/>
      <c r="D84" s="42" t="s">
        <v>369</v>
      </c>
      <c r="E84" s="43">
        <v>1.3333333333333333</v>
      </c>
      <c r="F84" s="43">
        <v>2</v>
      </c>
      <c r="G84" s="43">
        <v>1.5</v>
      </c>
      <c r="H84" s="43">
        <v>1</v>
      </c>
      <c r="I84" s="43">
        <v>1.5454545454545454</v>
      </c>
    </row>
    <row r="85" spans="2:9" x14ac:dyDescent="0.25">
      <c r="B85" s="61"/>
      <c r="C85" s="55"/>
      <c r="D85" s="42" t="s">
        <v>365</v>
      </c>
      <c r="E85" s="43">
        <v>1.4545454545454546</v>
      </c>
      <c r="F85" s="43">
        <v>1.2857142857142858</v>
      </c>
      <c r="G85" s="43">
        <v>1.25</v>
      </c>
      <c r="H85" s="43">
        <v>1</v>
      </c>
      <c r="I85" s="43">
        <v>1.32</v>
      </c>
    </row>
    <row r="86" spans="2:9" x14ac:dyDescent="0.25">
      <c r="B86" s="61"/>
      <c r="C86" s="55"/>
      <c r="D86" s="42" t="s">
        <v>364</v>
      </c>
      <c r="E86" s="43">
        <v>2</v>
      </c>
      <c r="F86" s="43">
        <v>1</v>
      </c>
      <c r="G86" s="43">
        <v>1</v>
      </c>
      <c r="H86" s="43">
        <v>2</v>
      </c>
      <c r="I86" s="43">
        <v>1.4444444444444444</v>
      </c>
    </row>
    <row r="87" spans="2:9" x14ac:dyDescent="0.25">
      <c r="B87" s="61"/>
      <c r="C87" s="55"/>
      <c r="D87" s="42" t="s">
        <v>362</v>
      </c>
      <c r="E87" s="43">
        <v>1.5833333333333333</v>
      </c>
      <c r="F87" s="43">
        <v>2</v>
      </c>
      <c r="G87" s="43">
        <v>1.8571428571428572</v>
      </c>
      <c r="H87" s="43">
        <v>1.8</v>
      </c>
      <c r="I87" s="43">
        <v>1.8578947368421053</v>
      </c>
    </row>
    <row r="88" spans="2:9" x14ac:dyDescent="0.25">
      <c r="B88" s="61"/>
      <c r="C88" s="55"/>
      <c r="D88" s="42" t="s">
        <v>366</v>
      </c>
      <c r="E88" s="43">
        <v>1</v>
      </c>
      <c r="F88" s="43">
        <v>2</v>
      </c>
      <c r="G88" s="43">
        <v>1.3333333333333333</v>
      </c>
      <c r="H88" s="43">
        <v>1</v>
      </c>
      <c r="I88" s="43">
        <v>1.3571428571428572</v>
      </c>
    </row>
    <row r="89" spans="2:9" x14ac:dyDescent="0.25">
      <c r="B89" s="61"/>
      <c r="C89" s="55" t="s">
        <v>35</v>
      </c>
      <c r="D89" s="55"/>
      <c r="E89" s="124">
        <v>1.178030303030303</v>
      </c>
      <c r="F89" s="124">
        <v>1.5905511811023623</v>
      </c>
      <c r="G89" s="124">
        <v>1.5511811023622046</v>
      </c>
      <c r="H89" s="124">
        <v>1.5862068965517242</v>
      </c>
      <c r="I89" s="124">
        <v>1.4100946372239747</v>
      </c>
    </row>
    <row r="90" spans="2:9" x14ac:dyDescent="0.25">
      <c r="B90" s="61"/>
      <c r="C90" s="55" t="s">
        <v>13</v>
      </c>
      <c r="D90" s="42" t="s">
        <v>363</v>
      </c>
      <c r="F90" s="43">
        <v>1.3333333333333333</v>
      </c>
      <c r="G90" s="43">
        <v>1.4</v>
      </c>
      <c r="H90" s="43">
        <v>1.5</v>
      </c>
      <c r="I90" s="43">
        <v>1.4375</v>
      </c>
    </row>
    <row r="91" spans="2:9" x14ac:dyDescent="0.25">
      <c r="B91" s="61"/>
      <c r="C91" s="55"/>
      <c r="D91" s="42" t="s">
        <v>361</v>
      </c>
      <c r="F91" s="43">
        <v>1.3333333333333333</v>
      </c>
      <c r="H91" s="43">
        <v>1</v>
      </c>
      <c r="I91" s="43">
        <v>1.0909090909090908</v>
      </c>
    </row>
    <row r="92" spans="2:9" x14ac:dyDescent="0.25">
      <c r="B92" s="61"/>
      <c r="C92" s="55"/>
      <c r="D92" s="42" t="s">
        <v>360</v>
      </c>
      <c r="E92" s="43">
        <v>1.096774193548387</v>
      </c>
      <c r="F92" s="43">
        <v>1.2222222222222223</v>
      </c>
      <c r="G92" s="43">
        <v>1</v>
      </c>
      <c r="H92" s="43">
        <v>1.0769230769230769</v>
      </c>
      <c r="I92" s="43">
        <v>1.0985221674876848</v>
      </c>
    </row>
    <row r="93" spans="2:9" x14ac:dyDescent="0.25">
      <c r="B93" s="61"/>
      <c r="C93" s="55"/>
      <c r="D93" s="42" t="s">
        <v>369</v>
      </c>
      <c r="E93" s="43">
        <v>1</v>
      </c>
      <c r="F93" s="43">
        <v>1</v>
      </c>
      <c r="G93" s="43">
        <v>1</v>
      </c>
      <c r="I93" s="43">
        <v>1</v>
      </c>
    </row>
    <row r="94" spans="2:9" x14ac:dyDescent="0.25">
      <c r="B94" s="61"/>
      <c r="C94" s="55"/>
      <c r="D94" s="42" t="s">
        <v>365</v>
      </c>
      <c r="E94" s="43">
        <v>1.5</v>
      </c>
      <c r="G94" s="43">
        <v>1</v>
      </c>
      <c r="H94" s="43">
        <v>1</v>
      </c>
      <c r="I94" s="43">
        <v>1.1428571428571428</v>
      </c>
    </row>
    <row r="95" spans="2:9" x14ac:dyDescent="0.25">
      <c r="B95" s="61"/>
      <c r="C95" s="55"/>
      <c r="D95" s="42" t="s">
        <v>364</v>
      </c>
      <c r="E95" s="43">
        <v>2</v>
      </c>
      <c r="F95" s="43">
        <v>1.2857142857142858</v>
      </c>
      <c r="G95" s="43">
        <v>1</v>
      </c>
      <c r="H95" s="43">
        <v>1</v>
      </c>
      <c r="I95" s="43">
        <v>1.3</v>
      </c>
    </row>
    <row r="96" spans="2:9" x14ac:dyDescent="0.25">
      <c r="B96" s="61"/>
      <c r="C96" s="55"/>
      <c r="D96" s="42" t="s">
        <v>362</v>
      </c>
      <c r="E96" s="43">
        <v>1.375</v>
      </c>
      <c r="F96" s="43">
        <v>1.375</v>
      </c>
      <c r="G96" s="43">
        <v>1.3846153846153846</v>
      </c>
      <c r="H96" s="43">
        <v>1.6190476190476191</v>
      </c>
      <c r="I96" s="43">
        <v>1.4545454545454546</v>
      </c>
    </row>
    <row r="97" spans="2:9" x14ac:dyDescent="0.25">
      <c r="B97" s="61"/>
      <c r="C97" s="55"/>
      <c r="D97" s="42" t="s">
        <v>366</v>
      </c>
      <c r="E97" s="43">
        <v>1.3333333333333333</v>
      </c>
      <c r="F97" s="43">
        <v>1</v>
      </c>
      <c r="I97" s="43">
        <v>1.25</v>
      </c>
    </row>
    <row r="98" spans="2:9" x14ac:dyDescent="0.25">
      <c r="B98" s="61"/>
      <c r="C98" s="55" t="s">
        <v>39</v>
      </c>
      <c r="D98" s="55"/>
      <c r="E98" s="124">
        <v>1.1235294117647059</v>
      </c>
      <c r="F98" s="124">
        <v>1.2931034482758621</v>
      </c>
      <c r="G98" s="124">
        <v>1.1794871794871795</v>
      </c>
      <c r="H98" s="124">
        <v>1.3333333333333333</v>
      </c>
      <c r="I98" s="124">
        <v>1.1962616822429906</v>
      </c>
    </row>
    <row r="99" spans="2:9" x14ac:dyDescent="0.25">
      <c r="B99" s="61"/>
      <c r="C99" s="55" t="s">
        <v>4</v>
      </c>
      <c r="D99" s="42" t="s">
        <v>363</v>
      </c>
      <c r="E99" s="43">
        <v>1</v>
      </c>
      <c r="F99" s="43">
        <v>1.4130434782608696</v>
      </c>
      <c r="G99" s="43">
        <v>1.4</v>
      </c>
      <c r="H99" s="43">
        <v>1.32</v>
      </c>
      <c r="I99" s="43">
        <v>1.3814432989690721</v>
      </c>
    </row>
    <row r="100" spans="2:9" x14ac:dyDescent="0.25">
      <c r="B100" s="61"/>
      <c r="C100" s="55"/>
      <c r="D100" s="42" t="s">
        <v>361</v>
      </c>
      <c r="E100" s="43">
        <v>1</v>
      </c>
      <c r="F100" s="43">
        <v>1</v>
      </c>
      <c r="G100" s="43">
        <v>1</v>
      </c>
      <c r="H100" s="43">
        <v>1</v>
      </c>
      <c r="I100" s="43">
        <v>1</v>
      </c>
    </row>
    <row r="101" spans="2:9" x14ac:dyDescent="0.25">
      <c r="B101" s="61"/>
      <c r="C101" s="55"/>
      <c r="D101" s="42" t="s">
        <v>360</v>
      </c>
      <c r="E101" s="43">
        <v>1.1176470588235294</v>
      </c>
      <c r="F101" s="43">
        <v>1</v>
      </c>
      <c r="G101" s="43">
        <v>1.1020408163265305</v>
      </c>
      <c r="H101" s="43">
        <v>1.1081081081081081</v>
      </c>
      <c r="I101" s="43">
        <v>1.1000000000000001</v>
      </c>
    </row>
    <row r="102" spans="2:9" x14ac:dyDescent="0.25">
      <c r="B102" s="61"/>
      <c r="C102" s="55"/>
      <c r="D102" s="42" t="s">
        <v>369</v>
      </c>
      <c r="E102" s="43">
        <v>1.6666666666666667</v>
      </c>
      <c r="F102" s="43">
        <v>1.5</v>
      </c>
      <c r="G102" s="43">
        <v>2</v>
      </c>
      <c r="H102" s="43">
        <v>1</v>
      </c>
      <c r="I102" s="43">
        <v>1.7272727272727273</v>
      </c>
    </row>
    <row r="103" spans="2:9" x14ac:dyDescent="0.25">
      <c r="B103" s="61"/>
      <c r="C103" s="55"/>
      <c r="D103" s="42" t="s">
        <v>365</v>
      </c>
      <c r="E103" s="43">
        <v>1</v>
      </c>
      <c r="H103" s="43">
        <v>1.5</v>
      </c>
      <c r="I103" s="43">
        <v>1.3333333333333333</v>
      </c>
    </row>
    <row r="104" spans="2:9" x14ac:dyDescent="0.25">
      <c r="B104" s="61"/>
      <c r="C104" s="55"/>
      <c r="D104" s="42" t="s">
        <v>364</v>
      </c>
      <c r="F104" s="43">
        <v>1</v>
      </c>
      <c r="G104" s="43">
        <v>1.6666666666666667</v>
      </c>
      <c r="H104" s="43">
        <v>1</v>
      </c>
      <c r="I104" s="43">
        <v>1.3333333333333333</v>
      </c>
    </row>
    <row r="105" spans="2:9" x14ac:dyDescent="0.25">
      <c r="B105" s="61"/>
      <c r="C105" s="55"/>
      <c r="D105" s="42" t="s">
        <v>362</v>
      </c>
      <c r="E105" s="43">
        <v>1.4285714285714286</v>
      </c>
      <c r="F105" s="43">
        <v>1.3958333333333333</v>
      </c>
      <c r="G105" s="43">
        <v>1.6904761904761905</v>
      </c>
      <c r="H105" s="43">
        <v>1.3333333333333333</v>
      </c>
      <c r="I105" s="43">
        <v>1.4657534246575343</v>
      </c>
    </row>
    <row r="106" spans="2:9" x14ac:dyDescent="0.25">
      <c r="B106" s="61"/>
      <c r="C106" s="55"/>
      <c r="D106" s="42" t="s">
        <v>366</v>
      </c>
      <c r="F106" s="43">
        <v>1.6666666666666667</v>
      </c>
      <c r="G106" s="43">
        <v>1</v>
      </c>
      <c r="H106" s="43">
        <v>1.6666666666666667</v>
      </c>
      <c r="I106" s="43">
        <v>1.4</v>
      </c>
    </row>
    <row r="107" spans="2:9" x14ac:dyDescent="0.25">
      <c r="B107" s="57"/>
      <c r="C107" s="55" t="s">
        <v>41</v>
      </c>
      <c r="D107" s="55"/>
      <c r="E107" s="124">
        <v>1.144927536231884</v>
      </c>
      <c r="F107" s="124">
        <v>1.2928571428571429</v>
      </c>
      <c r="G107" s="124">
        <v>1.3863636363636365</v>
      </c>
      <c r="H107" s="124">
        <v>1.2566371681415929</v>
      </c>
      <c r="I107" s="124">
        <v>1.2550675675675675</v>
      </c>
    </row>
    <row r="108" spans="2:9" x14ac:dyDescent="0.25">
      <c r="B108" s="93" t="s">
        <v>668</v>
      </c>
      <c r="C108" s="85"/>
      <c r="D108" s="85" t="s">
        <v>363</v>
      </c>
      <c r="E108" s="122">
        <v>1.1052631578947369</v>
      </c>
      <c r="F108" s="122">
        <v>1.4319066147859922</v>
      </c>
      <c r="G108" s="122">
        <v>1.474025974025974</v>
      </c>
      <c r="H108" s="122">
        <v>1.5180180180180181</v>
      </c>
      <c r="I108" s="122">
        <v>1.4616564417177915</v>
      </c>
    </row>
    <row r="109" spans="2:9" x14ac:dyDescent="0.25">
      <c r="B109" s="85"/>
      <c r="C109" s="85"/>
      <c r="D109" s="85" t="s">
        <v>361</v>
      </c>
      <c r="E109" s="122">
        <v>1.2448979591836735</v>
      </c>
      <c r="F109" s="122">
        <v>1.1818181818181819</v>
      </c>
      <c r="G109" s="122">
        <v>1.2314814814814814</v>
      </c>
      <c r="H109" s="122">
        <v>1.2258064516129032</v>
      </c>
      <c r="I109" s="122">
        <v>1.2146226415094339</v>
      </c>
    </row>
    <row r="110" spans="2:9" x14ac:dyDescent="0.25">
      <c r="B110" s="85"/>
      <c r="C110" s="85"/>
      <c r="D110" s="85" t="s">
        <v>360</v>
      </c>
      <c r="E110" s="122">
        <v>1.0841219768664563</v>
      </c>
      <c r="F110" s="122">
        <v>1.0702947845804989</v>
      </c>
      <c r="G110" s="122">
        <v>1.2119309262166404</v>
      </c>
      <c r="H110" s="122">
        <v>1.1127272727272728</v>
      </c>
      <c r="I110" s="122">
        <v>1.1038991916310033</v>
      </c>
    </row>
    <row r="111" spans="2:9" x14ac:dyDescent="0.25">
      <c r="B111" s="85"/>
      <c r="C111" s="85"/>
      <c r="D111" s="85" t="s">
        <v>369</v>
      </c>
      <c r="E111" s="122">
        <v>1.411764705882353</v>
      </c>
      <c r="F111" s="122">
        <v>1.2903225806451613</v>
      </c>
      <c r="G111" s="122">
        <v>1.4680851063829787</v>
      </c>
      <c r="H111" s="122">
        <v>1.5555555555555556</v>
      </c>
      <c r="I111" s="122">
        <v>1.4427480916030535</v>
      </c>
    </row>
    <row r="112" spans="2:9" x14ac:dyDescent="0.25">
      <c r="B112" s="85"/>
      <c r="C112" s="85"/>
      <c r="D112" s="85" t="s">
        <v>365</v>
      </c>
      <c r="E112" s="122">
        <v>1.3953488372093024</v>
      </c>
      <c r="F112" s="122">
        <v>1.1000000000000001</v>
      </c>
      <c r="G112" s="122">
        <v>1.2222222222222223</v>
      </c>
      <c r="H112" s="122">
        <v>1.4583333333333333</v>
      </c>
      <c r="I112" s="122">
        <v>1.3604651162790697</v>
      </c>
    </row>
    <row r="113" spans="2:9" x14ac:dyDescent="0.25">
      <c r="B113" s="85"/>
      <c r="C113" s="85"/>
      <c r="D113" s="85" t="s">
        <v>364</v>
      </c>
      <c r="E113" s="122">
        <v>1.4285714285714286</v>
      </c>
      <c r="F113" s="122">
        <v>1.5</v>
      </c>
      <c r="G113" s="122">
        <v>1.3870967741935485</v>
      </c>
      <c r="H113" s="122">
        <v>1.3181818181818181</v>
      </c>
      <c r="I113" s="122">
        <v>1.411764705882353</v>
      </c>
    </row>
    <row r="114" spans="2:9" x14ac:dyDescent="0.25">
      <c r="B114" s="85"/>
      <c r="C114" s="85"/>
      <c r="D114" s="85" t="s">
        <v>362</v>
      </c>
      <c r="E114" s="122">
        <v>1.3067484662576687</v>
      </c>
      <c r="F114" s="122">
        <v>1.5653021442495128</v>
      </c>
      <c r="G114" s="122">
        <v>1.6294820717131475</v>
      </c>
      <c r="H114" s="122">
        <v>1.4936908517350158</v>
      </c>
      <c r="I114" s="122">
        <v>1.5347682119205297</v>
      </c>
    </row>
    <row r="115" spans="2:9" x14ac:dyDescent="0.25">
      <c r="B115" s="85"/>
      <c r="C115" s="85"/>
      <c r="D115" s="85" t="s">
        <v>366</v>
      </c>
      <c r="E115" s="122">
        <v>1.3114754098360655</v>
      </c>
      <c r="F115" s="122">
        <v>1.453781512605042</v>
      </c>
      <c r="G115" s="122">
        <v>1.3636363636363635</v>
      </c>
      <c r="H115" s="122">
        <v>1.263157894736842</v>
      </c>
      <c r="I115" s="122">
        <v>1.358288770053476</v>
      </c>
    </row>
    <row r="116" spans="2:9" x14ac:dyDescent="0.25">
      <c r="B116" s="116"/>
      <c r="C116" s="116"/>
      <c r="D116" s="116" t="s">
        <v>1004</v>
      </c>
      <c r="E116" s="123">
        <v>1.1089663760896638</v>
      </c>
      <c r="F116" s="123">
        <v>1.3501275510204083</v>
      </c>
      <c r="G116" s="123">
        <v>1.3913043478260869</v>
      </c>
      <c r="H116" s="123">
        <v>1.3830811554332876</v>
      </c>
      <c r="I116" s="123">
        <v>1.2655670630354174</v>
      </c>
    </row>
    <row r="117" spans="2:9" x14ac:dyDescent="0.25">
      <c r="B117" s="61"/>
      <c r="C117" s="55" t="s">
        <v>705</v>
      </c>
      <c r="D117" s="42" t="s">
        <v>363</v>
      </c>
      <c r="E117" s="43">
        <v>1.5</v>
      </c>
      <c r="F117" s="43">
        <v>1</v>
      </c>
      <c r="G117" s="43">
        <v>1.5</v>
      </c>
      <c r="H117" s="43">
        <v>1</v>
      </c>
      <c r="I117" s="43">
        <v>1.2857142857142858</v>
      </c>
    </row>
    <row r="118" spans="2:9" x14ac:dyDescent="0.25">
      <c r="B118" s="61"/>
      <c r="C118" s="55"/>
      <c r="D118" s="42" t="s">
        <v>361</v>
      </c>
      <c r="F118" s="43">
        <v>1</v>
      </c>
      <c r="G118" s="43">
        <v>1</v>
      </c>
      <c r="H118" s="43">
        <v>1</v>
      </c>
      <c r="I118" s="43">
        <v>1</v>
      </c>
    </row>
    <row r="119" spans="2:9" x14ac:dyDescent="0.25">
      <c r="B119" s="61"/>
      <c r="C119" s="55"/>
      <c r="D119" s="42" t="s">
        <v>360</v>
      </c>
      <c r="E119" s="43">
        <v>1.1454545454545455</v>
      </c>
      <c r="F119" s="43">
        <v>1</v>
      </c>
      <c r="G119" s="43">
        <v>1.1000000000000001</v>
      </c>
      <c r="H119" s="43">
        <v>1</v>
      </c>
      <c r="I119" s="43">
        <v>1.1205673758865249</v>
      </c>
    </row>
    <row r="120" spans="2:9" x14ac:dyDescent="0.25">
      <c r="B120" s="61"/>
      <c r="C120" s="55"/>
      <c r="D120" s="42" t="s">
        <v>369</v>
      </c>
      <c r="E120" s="43">
        <v>1</v>
      </c>
      <c r="F120" s="43">
        <v>2</v>
      </c>
      <c r="G120" s="43">
        <v>1.6666666666666667</v>
      </c>
      <c r="H120" s="43">
        <v>1.4</v>
      </c>
      <c r="I120" s="43">
        <v>1.411764705882353</v>
      </c>
    </row>
    <row r="121" spans="2:9" x14ac:dyDescent="0.25">
      <c r="B121" s="61"/>
      <c r="C121" s="55"/>
      <c r="D121" s="42" t="s">
        <v>365</v>
      </c>
      <c r="E121" s="43">
        <v>1</v>
      </c>
      <c r="G121" s="43">
        <v>1</v>
      </c>
      <c r="H121" s="43">
        <v>2</v>
      </c>
      <c r="I121" s="43">
        <v>1.0909090909090908</v>
      </c>
    </row>
    <row r="122" spans="2:9" x14ac:dyDescent="0.25">
      <c r="B122" s="61"/>
      <c r="C122" s="55"/>
      <c r="D122" s="42" t="s">
        <v>364</v>
      </c>
      <c r="G122" s="43">
        <v>2</v>
      </c>
      <c r="I122" s="43">
        <v>2</v>
      </c>
    </row>
    <row r="123" spans="2:9" x14ac:dyDescent="0.25">
      <c r="B123" s="61"/>
      <c r="C123" s="55"/>
      <c r="D123" s="42" t="s">
        <v>362</v>
      </c>
      <c r="E123" s="43">
        <v>1.25</v>
      </c>
      <c r="F123" s="43">
        <v>1.9375</v>
      </c>
      <c r="G123" s="43">
        <v>1.2307692307692308</v>
      </c>
      <c r="H123" s="43">
        <v>1.7</v>
      </c>
      <c r="I123" s="43">
        <v>1.574468085106383</v>
      </c>
    </row>
    <row r="124" spans="2:9" x14ac:dyDescent="0.25">
      <c r="B124" s="61"/>
      <c r="C124" s="55"/>
      <c r="D124" s="42" t="s">
        <v>366</v>
      </c>
      <c r="E124" s="43">
        <v>1</v>
      </c>
      <c r="G124" s="43">
        <v>1</v>
      </c>
      <c r="H124" s="43">
        <v>1</v>
      </c>
      <c r="I124" s="43">
        <v>1</v>
      </c>
    </row>
    <row r="125" spans="2:9" x14ac:dyDescent="0.25">
      <c r="B125" s="61"/>
      <c r="C125" s="55" t="s">
        <v>706</v>
      </c>
      <c r="D125" s="55"/>
      <c r="E125" s="124">
        <v>1.1407407407407408</v>
      </c>
      <c r="F125" s="124">
        <v>1.4705882352941178</v>
      </c>
      <c r="G125" s="124">
        <v>1.2749999999999999</v>
      </c>
      <c r="H125" s="124">
        <v>1.3448275862068966</v>
      </c>
      <c r="I125" s="124">
        <v>1.2352941176470589</v>
      </c>
    </row>
    <row r="126" spans="2:9" x14ac:dyDescent="0.25">
      <c r="B126" s="61"/>
      <c r="C126" s="55" t="s">
        <v>11</v>
      </c>
      <c r="D126" s="42" t="s">
        <v>363</v>
      </c>
      <c r="E126" s="43">
        <v>1</v>
      </c>
      <c r="F126" s="43">
        <v>1.1764705882352942</v>
      </c>
      <c r="G126" s="43">
        <v>1.5</v>
      </c>
      <c r="H126" s="43">
        <v>1.2</v>
      </c>
      <c r="I126" s="43">
        <v>1.2</v>
      </c>
    </row>
    <row r="127" spans="2:9" x14ac:dyDescent="0.25">
      <c r="B127" s="61"/>
      <c r="C127" s="55"/>
      <c r="D127" s="42" t="s">
        <v>361</v>
      </c>
      <c r="E127" s="43">
        <v>1</v>
      </c>
      <c r="F127" s="43">
        <v>1</v>
      </c>
      <c r="G127" s="43">
        <v>1</v>
      </c>
      <c r="H127" s="43">
        <v>1.1111111111111112</v>
      </c>
      <c r="I127" s="43">
        <v>1.0357142857142858</v>
      </c>
    </row>
    <row r="128" spans="2:9" x14ac:dyDescent="0.25">
      <c r="B128" s="61"/>
      <c r="C128" s="55"/>
      <c r="D128" s="42" t="s">
        <v>360</v>
      </c>
      <c r="E128" s="43">
        <v>1.08125</v>
      </c>
      <c r="F128" s="43">
        <v>1.1875</v>
      </c>
      <c r="G128" s="43">
        <v>1</v>
      </c>
      <c r="H128" s="43">
        <v>1.0909090909090908</v>
      </c>
      <c r="I128" s="43">
        <v>1.0801886792452831</v>
      </c>
    </row>
    <row r="129" spans="2:9" x14ac:dyDescent="0.25">
      <c r="B129" s="61"/>
      <c r="C129" s="55"/>
      <c r="D129" s="42" t="s">
        <v>369</v>
      </c>
      <c r="G129" s="43">
        <v>2</v>
      </c>
      <c r="H129" s="43">
        <v>1.3333333333333333</v>
      </c>
      <c r="I129" s="43">
        <v>1.5</v>
      </c>
    </row>
    <row r="130" spans="2:9" x14ac:dyDescent="0.25">
      <c r="B130" s="61"/>
      <c r="C130" s="55"/>
      <c r="D130" s="42" t="s">
        <v>365</v>
      </c>
      <c r="E130" s="43">
        <v>1.5</v>
      </c>
      <c r="F130" s="43">
        <v>1</v>
      </c>
      <c r="G130" s="43">
        <v>1</v>
      </c>
      <c r="H130" s="43">
        <v>1</v>
      </c>
      <c r="I130" s="43">
        <v>1.1666666666666667</v>
      </c>
    </row>
    <row r="131" spans="2:9" x14ac:dyDescent="0.25">
      <c r="B131" s="61"/>
      <c r="C131" s="55"/>
      <c r="D131" s="42" t="s">
        <v>364</v>
      </c>
      <c r="E131" s="43">
        <v>2</v>
      </c>
      <c r="F131" s="43">
        <v>1</v>
      </c>
      <c r="G131" s="43">
        <v>2</v>
      </c>
      <c r="I131" s="43">
        <v>1.75</v>
      </c>
    </row>
    <row r="132" spans="2:9" x14ac:dyDescent="0.25">
      <c r="B132" s="61"/>
      <c r="C132" s="55"/>
      <c r="D132" s="42" t="s">
        <v>362</v>
      </c>
      <c r="E132" s="43">
        <v>1.0909090909090908</v>
      </c>
      <c r="F132" s="43">
        <v>1.4333333333333333</v>
      </c>
      <c r="G132" s="43">
        <v>1.3461538461538463</v>
      </c>
      <c r="H132" s="43">
        <v>1.28125</v>
      </c>
      <c r="I132" s="43">
        <v>1.3</v>
      </c>
    </row>
    <row r="133" spans="2:9" x14ac:dyDescent="0.25">
      <c r="B133" s="61"/>
      <c r="C133" s="55"/>
      <c r="D133" s="42" t="s">
        <v>366</v>
      </c>
      <c r="E133" s="43">
        <v>1</v>
      </c>
      <c r="F133" s="43">
        <v>1</v>
      </c>
      <c r="H133" s="43">
        <v>1</v>
      </c>
      <c r="I133" s="43">
        <v>1</v>
      </c>
    </row>
    <row r="134" spans="2:9" x14ac:dyDescent="0.25">
      <c r="B134" s="61"/>
      <c r="C134" s="55" t="s">
        <v>30</v>
      </c>
      <c r="D134" s="55"/>
      <c r="E134" s="124">
        <v>1.0927835051546391</v>
      </c>
      <c r="F134" s="124">
        <v>1.2567567567567568</v>
      </c>
      <c r="G134" s="124">
        <v>1.1935483870967742</v>
      </c>
      <c r="H134" s="124">
        <v>1.2054794520547945</v>
      </c>
      <c r="I134" s="124">
        <v>1.1588089330024813</v>
      </c>
    </row>
    <row r="135" spans="2:9" x14ac:dyDescent="0.25">
      <c r="B135" s="61"/>
      <c r="C135" s="55" t="s">
        <v>709</v>
      </c>
      <c r="D135" s="42" t="s">
        <v>363</v>
      </c>
      <c r="E135" s="43">
        <v>1</v>
      </c>
      <c r="F135" s="43">
        <v>1.4038461538461537</v>
      </c>
      <c r="G135" s="43">
        <v>1.32</v>
      </c>
      <c r="H135" s="43">
        <v>1.5652173913043479</v>
      </c>
      <c r="I135" s="43">
        <v>1.411764705882353</v>
      </c>
    </row>
    <row r="136" spans="2:9" x14ac:dyDescent="0.25">
      <c r="B136" s="61"/>
      <c r="C136" s="55"/>
      <c r="D136" s="42" t="s">
        <v>361</v>
      </c>
      <c r="E136" s="43">
        <v>2</v>
      </c>
      <c r="F136" s="43">
        <v>1.2307692307692308</v>
      </c>
      <c r="G136" s="43">
        <v>1.5714285714285714</v>
      </c>
      <c r="H136" s="43">
        <v>1.75</v>
      </c>
      <c r="I136" s="43">
        <v>1.4615384615384615</v>
      </c>
    </row>
    <row r="137" spans="2:9" x14ac:dyDescent="0.25">
      <c r="B137" s="61"/>
      <c r="C137" s="55"/>
      <c r="D137" s="42" t="s">
        <v>360</v>
      </c>
      <c r="E137" s="43">
        <v>1.0578231292517006</v>
      </c>
      <c r="F137" s="43">
        <v>1.0533333333333332</v>
      </c>
      <c r="G137" s="43">
        <v>1.2396694214876034</v>
      </c>
      <c r="H137" s="43">
        <v>1.1111111111111112</v>
      </c>
      <c r="I137" s="43">
        <v>1.1028037383177569</v>
      </c>
    </row>
    <row r="138" spans="2:9" x14ac:dyDescent="0.25">
      <c r="B138" s="61"/>
      <c r="C138" s="55"/>
      <c r="D138" s="42" t="s">
        <v>369</v>
      </c>
      <c r="E138" s="43">
        <v>1.6666666666666667</v>
      </c>
      <c r="F138" s="43">
        <v>1.5</v>
      </c>
      <c r="G138" s="43">
        <v>1.4615384615384615</v>
      </c>
      <c r="H138" s="43">
        <v>1.6666666666666667</v>
      </c>
      <c r="I138" s="43">
        <v>1.5238095238095237</v>
      </c>
    </row>
    <row r="139" spans="2:9" x14ac:dyDescent="0.25">
      <c r="B139" s="61"/>
      <c r="C139" s="55"/>
      <c r="D139" s="42" t="s">
        <v>365</v>
      </c>
      <c r="E139" s="43">
        <v>1.25</v>
      </c>
      <c r="F139" s="43">
        <v>1</v>
      </c>
      <c r="H139" s="43">
        <v>1</v>
      </c>
      <c r="I139" s="43">
        <v>1.1666666666666667</v>
      </c>
    </row>
    <row r="140" spans="2:9" x14ac:dyDescent="0.25">
      <c r="B140" s="61"/>
      <c r="C140" s="55"/>
      <c r="D140" s="42" t="s">
        <v>364</v>
      </c>
      <c r="F140" s="43">
        <v>1.5</v>
      </c>
      <c r="G140" s="43">
        <v>1</v>
      </c>
      <c r="H140" s="43">
        <v>1</v>
      </c>
      <c r="I140" s="43">
        <v>1.3333333333333333</v>
      </c>
    </row>
    <row r="141" spans="2:9" x14ac:dyDescent="0.25">
      <c r="B141" s="61"/>
      <c r="C141" s="55"/>
      <c r="D141" s="42" t="s">
        <v>362</v>
      </c>
      <c r="E141" s="43">
        <v>1.3333333333333333</v>
      </c>
      <c r="F141" s="43">
        <v>1.3137254901960784</v>
      </c>
      <c r="G141" s="43">
        <v>1.4222222222222223</v>
      </c>
      <c r="H141" s="43">
        <v>1.3898305084745763</v>
      </c>
      <c r="I141" s="43">
        <v>1.3705882352941177</v>
      </c>
    </row>
    <row r="142" spans="2:9" x14ac:dyDescent="0.25">
      <c r="B142" s="61"/>
      <c r="C142" s="55"/>
      <c r="D142" s="42" t="s">
        <v>366</v>
      </c>
      <c r="E142" s="43">
        <v>1.3333333333333333</v>
      </c>
      <c r="F142" s="43">
        <v>1.2857142857142858</v>
      </c>
      <c r="G142" s="43">
        <v>1</v>
      </c>
      <c r="H142" s="43">
        <v>1</v>
      </c>
      <c r="I142" s="43">
        <v>1.1578947368421053</v>
      </c>
    </row>
    <row r="143" spans="2:9" x14ac:dyDescent="0.25">
      <c r="B143" s="61"/>
      <c r="C143" s="55" t="s">
        <v>710</v>
      </c>
      <c r="D143" s="55"/>
      <c r="E143" s="124">
        <v>1.0866873065015479</v>
      </c>
      <c r="F143" s="124">
        <v>1.2390243902439024</v>
      </c>
      <c r="G143" s="124">
        <v>1.3098591549295775</v>
      </c>
      <c r="H143" s="124">
        <v>1.3194444444444444</v>
      </c>
      <c r="I143" s="124">
        <v>1.2135593220338983</v>
      </c>
    </row>
    <row r="144" spans="2:9" x14ac:dyDescent="0.25">
      <c r="B144" s="61"/>
      <c r="C144" s="55" t="s">
        <v>8</v>
      </c>
      <c r="D144" s="42" t="s">
        <v>363</v>
      </c>
      <c r="E144" s="43">
        <v>1</v>
      </c>
      <c r="F144" s="43">
        <v>1.3</v>
      </c>
      <c r="G144" s="43">
        <v>1.7142857142857142</v>
      </c>
      <c r="H144" s="43">
        <v>1.6</v>
      </c>
      <c r="I144" s="43">
        <v>1.4782608695652173</v>
      </c>
    </row>
    <row r="145" spans="2:9" x14ac:dyDescent="0.25">
      <c r="B145" s="61"/>
      <c r="C145" s="55"/>
      <c r="D145" s="42" t="s">
        <v>361</v>
      </c>
      <c r="E145" s="43">
        <v>1.3636363636363635</v>
      </c>
      <c r="F145" s="43">
        <v>1.1785714285714286</v>
      </c>
      <c r="G145" s="43">
        <v>1.25</v>
      </c>
      <c r="H145" s="43">
        <v>1.103448275862069</v>
      </c>
      <c r="I145" s="43">
        <v>1.1931818181818181</v>
      </c>
    </row>
    <row r="146" spans="2:9" x14ac:dyDescent="0.25">
      <c r="B146" s="61"/>
      <c r="C146" s="55"/>
      <c r="D146" s="42" t="s">
        <v>360</v>
      </c>
      <c r="E146" s="43">
        <v>1.118881118881119</v>
      </c>
      <c r="F146" s="43">
        <v>1</v>
      </c>
      <c r="G146" s="43">
        <v>1.2083333333333333</v>
      </c>
      <c r="H146" s="43">
        <v>1.125</v>
      </c>
      <c r="I146" s="43">
        <v>1.1176470588235294</v>
      </c>
    </row>
    <row r="147" spans="2:9" x14ac:dyDescent="0.25">
      <c r="B147" s="61"/>
      <c r="C147" s="55"/>
      <c r="D147" s="42" t="s">
        <v>369</v>
      </c>
      <c r="G147" s="43">
        <v>1.25</v>
      </c>
      <c r="I147" s="43">
        <v>1.25</v>
      </c>
    </row>
    <row r="148" spans="2:9" x14ac:dyDescent="0.25">
      <c r="B148" s="61"/>
      <c r="C148" s="55"/>
      <c r="D148" s="42" t="s">
        <v>365</v>
      </c>
      <c r="E148" s="43">
        <v>2</v>
      </c>
      <c r="F148" s="43">
        <v>1</v>
      </c>
      <c r="I148" s="43">
        <v>1.3333333333333333</v>
      </c>
    </row>
    <row r="149" spans="2:9" x14ac:dyDescent="0.25">
      <c r="B149" s="61"/>
      <c r="C149" s="55"/>
      <c r="D149" s="42" t="s">
        <v>364</v>
      </c>
      <c r="F149" s="43">
        <v>1</v>
      </c>
      <c r="H149" s="43">
        <v>1</v>
      </c>
      <c r="I149" s="43">
        <v>1</v>
      </c>
    </row>
    <row r="150" spans="2:9" x14ac:dyDescent="0.25">
      <c r="B150" s="61"/>
      <c r="C150" s="55"/>
      <c r="D150" s="42" t="s">
        <v>362</v>
      </c>
      <c r="E150" s="43">
        <v>1.3636363636363635</v>
      </c>
      <c r="F150" s="43">
        <v>1.9411764705882353</v>
      </c>
      <c r="G150" s="43">
        <v>1.7619047619047619</v>
      </c>
      <c r="H150" s="43">
        <v>1.25</v>
      </c>
      <c r="I150" s="43">
        <v>1.5942028985507246</v>
      </c>
    </row>
    <row r="151" spans="2:9" x14ac:dyDescent="0.25">
      <c r="B151" s="61"/>
      <c r="C151" s="55"/>
      <c r="D151" s="42" t="s">
        <v>366</v>
      </c>
      <c r="E151" s="43">
        <v>1</v>
      </c>
      <c r="F151" s="43">
        <v>2</v>
      </c>
      <c r="G151" s="43">
        <v>1.3333333333333333</v>
      </c>
      <c r="H151" s="43">
        <v>1</v>
      </c>
      <c r="I151" s="43">
        <v>1.3333333333333333</v>
      </c>
    </row>
    <row r="152" spans="2:9" x14ac:dyDescent="0.25">
      <c r="B152" s="61"/>
      <c r="C152" s="55" t="s">
        <v>31</v>
      </c>
      <c r="D152" s="55"/>
      <c r="E152" s="124">
        <v>1.1547619047619047</v>
      </c>
      <c r="F152" s="124">
        <v>1.3125</v>
      </c>
      <c r="G152" s="124">
        <v>1.4177215189873418</v>
      </c>
      <c r="H152" s="124">
        <v>1.1805555555555556</v>
      </c>
      <c r="I152" s="124">
        <v>1.2431077694235588</v>
      </c>
    </row>
    <row r="153" spans="2:9" x14ac:dyDescent="0.25">
      <c r="B153" s="61"/>
      <c r="C153" s="55" t="s">
        <v>715</v>
      </c>
      <c r="D153" s="42" t="s">
        <v>363</v>
      </c>
      <c r="E153" s="43">
        <v>1</v>
      </c>
      <c r="F153" s="43">
        <v>1.6</v>
      </c>
      <c r="G153" s="43">
        <v>1.5294117647058822</v>
      </c>
      <c r="H153" s="43">
        <v>1.75</v>
      </c>
      <c r="I153" s="43">
        <v>1.625</v>
      </c>
    </row>
    <row r="154" spans="2:9" x14ac:dyDescent="0.25">
      <c r="B154" s="61"/>
      <c r="C154" s="55"/>
      <c r="D154" s="42" t="s">
        <v>361</v>
      </c>
      <c r="G154" s="43">
        <v>2</v>
      </c>
      <c r="I154" s="43">
        <v>2</v>
      </c>
    </row>
    <row r="155" spans="2:9" x14ac:dyDescent="0.25">
      <c r="B155" s="61"/>
      <c r="C155" s="55"/>
      <c r="D155" s="42" t="s">
        <v>360</v>
      </c>
      <c r="E155" s="43">
        <v>1.0962962962962963</v>
      </c>
      <c r="F155" s="43">
        <v>1.0754716981132075</v>
      </c>
      <c r="G155" s="43">
        <v>1.4074074074074074</v>
      </c>
      <c r="H155" s="43">
        <v>1.4333333333333333</v>
      </c>
      <c r="I155" s="43">
        <v>1.1439114391143912</v>
      </c>
    </row>
    <row r="156" spans="2:9" x14ac:dyDescent="0.25">
      <c r="B156" s="61"/>
      <c r="C156" s="55"/>
      <c r="D156" s="42" t="s">
        <v>369</v>
      </c>
      <c r="E156" s="43">
        <v>1.6666666666666667</v>
      </c>
      <c r="F156" s="43">
        <v>1.5</v>
      </c>
      <c r="G156" s="43">
        <v>2.2000000000000002</v>
      </c>
      <c r="H156" s="43">
        <v>1.75</v>
      </c>
      <c r="I156" s="43">
        <v>1.7307692307692308</v>
      </c>
    </row>
    <row r="157" spans="2:9" x14ac:dyDescent="0.25">
      <c r="B157" s="61"/>
      <c r="C157" s="55"/>
      <c r="D157" s="42" t="s">
        <v>365</v>
      </c>
      <c r="E157" s="43">
        <v>1</v>
      </c>
      <c r="F157" s="43">
        <v>1</v>
      </c>
      <c r="H157" s="43">
        <v>1.2</v>
      </c>
      <c r="I157" s="43">
        <v>1.0714285714285714</v>
      </c>
    </row>
    <row r="158" spans="2:9" x14ac:dyDescent="0.25">
      <c r="B158" s="61"/>
      <c r="C158" s="55"/>
      <c r="D158" s="42" t="s">
        <v>364</v>
      </c>
      <c r="F158" s="43">
        <v>1.875</v>
      </c>
      <c r="G158" s="43">
        <v>3</v>
      </c>
      <c r="H158" s="43">
        <v>1.5</v>
      </c>
      <c r="I158" s="43">
        <v>1.8</v>
      </c>
    </row>
    <row r="159" spans="2:9" x14ac:dyDescent="0.25">
      <c r="B159" s="61"/>
      <c r="C159" s="55"/>
      <c r="D159" s="42" t="s">
        <v>362</v>
      </c>
      <c r="E159" s="43">
        <v>1.6333333333333333</v>
      </c>
      <c r="F159" s="43">
        <v>1.8776978417266188</v>
      </c>
      <c r="G159" s="43">
        <v>1.9183673469387754</v>
      </c>
      <c r="H159" s="43">
        <v>1.6818181818181819</v>
      </c>
      <c r="I159" s="43">
        <v>1.8106382978723403</v>
      </c>
    </row>
    <row r="160" spans="2:9" x14ac:dyDescent="0.25">
      <c r="B160" s="61"/>
      <c r="C160" s="55"/>
      <c r="D160" s="42" t="s">
        <v>366</v>
      </c>
      <c r="E160" s="43">
        <v>1.4102564102564104</v>
      </c>
      <c r="F160" s="43">
        <v>1.5753424657534247</v>
      </c>
      <c r="G160" s="43">
        <v>1.5</v>
      </c>
      <c r="H160" s="43">
        <v>1.3103448275862069</v>
      </c>
      <c r="I160" s="43">
        <v>1.4601769911504425</v>
      </c>
    </row>
    <row r="161" spans="2:9" x14ac:dyDescent="0.25">
      <c r="B161" s="61"/>
      <c r="C161" s="55" t="s">
        <v>716</v>
      </c>
      <c r="D161" s="55"/>
      <c r="E161" s="124">
        <v>1.1570247933884297</v>
      </c>
      <c r="F161" s="124">
        <v>1.6283783783783783</v>
      </c>
      <c r="G161" s="124">
        <v>1.7224199288256228</v>
      </c>
      <c r="H161" s="124">
        <v>1.5729537366548043</v>
      </c>
      <c r="I161" s="124">
        <v>1.466467958271237</v>
      </c>
    </row>
    <row r="162" spans="2:9" x14ac:dyDescent="0.25">
      <c r="B162" s="61"/>
      <c r="C162" s="55" t="s">
        <v>7</v>
      </c>
      <c r="D162" s="42" t="s">
        <v>363</v>
      </c>
      <c r="E162" s="43">
        <v>1</v>
      </c>
      <c r="F162" s="43">
        <v>1.6551724137931034</v>
      </c>
      <c r="G162" s="43">
        <v>1.4545454545454546</v>
      </c>
      <c r="H162" s="43">
        <v>1.5813953488372092</v>
      </c>
      <c r="I162" s="43">
        <v>1.5567010309278351</v>
      </c>
    </row>
    <row r="163" spans="2:9" x14ac:dyDescent="0.25">
      <c r="B163" s="61"/>
      <c r="C163" s="55"/>
      <c r="D163" s="42" t="s">
        <v>361</v>
      </c>
      <c r="E163" s="43">
        <v>1</v>
      </c>
      <c r="F163" s="43">
        <v>1</v>
      </c>
      <c r="H163" s="43">
        <v>1.3333333333333333</v>
      </c>
      <c r="I163" s="43">
        <v>1.1666666666666667</v>
      </c>
    </row>
    <row r="164" spans="2:9" x14ac:dyDescent="0.25">
      <c r="B164" s="61"/>
      <c r="C164" s="55"/>
      <c r="D164" s="42" t="s">
        <v>360</v>
      </c>
      <c r="E164" s="43">
        <v>1.0804597701149425</v>
      </c>
      <c r="F164" s="43">
        <v>1.1521739130434783</v>
      </c>
      <c r="G164" s="43">
        <v>1.2131147540983607</v>
      </c>
      <c r="H164" s="43">
        <v>1.1666666666666667</v>
      </c>
      <c r="I164" s="43">
        <v>1.1163366336633664</v>
      </c>
    </row>
    <row r="165" spans="2:9" x14ac:dyDescent="0.25">
      <c r="B165" s="61"/>
      <c r="C165" s="55"/>
      <c r="D165" s="42" t="s">
        <v>369</v>
      </c>
      <c r="E165" s="43">
        <v>1.5</v>
      </c>
      <c r="G165" s="43">
        <v>1.3333333333333333</v>
      </c>
      <c r="H165" s="43">
        <v>1.6666666666666667</v>
      </c>
      <c r="I165" s="43">
        <v>1.5</v>
      </c>
    </row>
    <row r="166" spans="2:9" x14ac:dyDescent="0.25">
      <c r="B166" s="61"/>
      <c r="C166" s="55"/>
      <c r="D166" s="42" t="s">
        <v>365</v>
      </c>
      <c r="E166" s="43">
        <v>1.5</v>
      </c>
      <c r="F166" s="43">
        <v>1</v>
      </c>
      <c r="G166" s="43">
        <v>2</v>
      </c>
      <c r="H166" s="43">
        <v>1</v>
      </c>
      <c r="I166" s="43">
        <v>1.3333333333333333</v>
      </c>
    </row>
    <row r="167" spans="2:9" x14ac:dyDescent="0.25">
      <c r="B167" s="61"/>
      <c r="C167" s="55"/>
      <c r="D167" s="42" t="s">
        <v>364</v>
      </c>
      <c r="E167" s="43">
        <v>1</v>
      </c>
      <c r="F167" s="43">
        <v>1.5555555555555556</v>
      </c>
      <c r="G167" s="43">
        <v>1.25</v>
      </c>
      <c r="H167" s="43">
        <v>1.5384615384615385</v>
      </c>
      <c r="I167" s="43">
        <v>1.4642857142857142</v>
      </c>
    </row>
    <row r="168" spans="2:9" x14ac:dyDescent="0.25">
      <c r="B168" s="61"/>
      <c r="C168" s="55"/>
      <c r="D168" s="42" t="s">
        <v>362</v>
      </c>
      <c r="E168" s="43">
        <v>1.35</v>
      </c>
      <c r="F168" s="43">
        <v>1.734375</v>
      </c>
      <c r="G168" s="43">
        <v>1.7727272727272727</v>
      </c>
      <c r="H168" s="43">
        <v>1.5617977528089888</v>
      </c>
      <c r="I168" s="43">
        <v>1.6485355648535565</v>
      </c>
    </row>
    <row r="169" spans="2:9" x14ac:dyDescent="0.25">
      <c r="B169" s="61"/>
      <c r="C169" s="55"/>
      <c r="D169" s="42" t="s">
        <v>366</v>
      </c>
      <c r="E169" s="43">
        <v>1</v>
      </c>
      <c r="F169" s="43">
        <v>1.1428571428571428</v>
      </c>
      <c r="G169" s="43">
        <v>1.3125</v>
      </c>
      <c r="H169" s="43">
        <v>1.5</v>
      </c>
      <c r="I169" s="43">
        <v>1.2972972972972974</v>
      </c>
    </row>
    <row r="170" spans="2:9" x14ac:dyDescent="0.25">
      <c r="B170" s="61"/>
      <c r="C170" s="55" t="s">
        <v>32</v>
      </c>
      <c r="D170" s="55"/>
      <c r="E170" s="124">
        <v>1.1016949152542372</v>
      </c>
      <c r="F170" s="124">
        <v>1.5</v>
      </c>
      <c r="G170" s="124">
        <v>1.4770114942528736</v>
      </c>
      <c r="H170" s="124">
        <v>1.4776119402985075</v>
      </c>
      <c r="I170" s="124">
        <v>1.3478260869565217</v>
      </c>
    </row>
    <row r="171" spans="2:9" x14ac:dyDescent="0.25">
      <c r="B171" s="61"/>
      <c r="C171" s="55" t="s">
        <v>717</v>
      </c>
      <c r="D171" s="42" t="s">
        <v>363</v>
      </c>
      <c r="F171" s="43">
        <v>1.3846153846153846</v>
      </c>
      <c r="G171" s="43">
        <v>1.5789473684210527</v>
      </c>
      <c r="H171" s="43">
        <v>1.5833333333333333</v>
      </c>
      <c r="I171" s="43">
        <v>1.5185185185185186</v>
      </c>
    </row>
    <row r="172" spans="2:9" x14ac:dyDescent="0.25">
      <c r="B172" s="61"/>
      <c r="C172" s="55"/>
      <c r="D172" s="42" t="s">
        <v>361</v>
      </c>
      <c r="E172" s="43">
        <v>1</v>
      </c>
      <c r="F172" s="43">
        <v>1.3</v>
      </c>
      <c r="G172" s="43">
        <v>1</v>
      </c>
      <c r="H172" s="43">
        <v>1.4444444444444444</v>
      </c>
      <c r="I172" s="43">
        <v>1.2121212121212122</v>
      </c>
    </row>
    <row r="173" spans="2:9" x14ac:dyDescent="0.25">
      <c r="B173" s="61"/>
      <c r="C173" s="55"/>
      <c r="D173" s="42" t="s">
        <v>360</v>
      </c>
      <c r="E173" s="43">
        <v>1.0842105263157895</v>
      </c>
      <c r="F173" s="43">
        <v>1.025974025974026</v>
      </c>
      <c r="G173" s="43">
        <v>1.1931818181818181</v>
      </c>
      <c r="H173" s="43">
        <v>1.05</v>
      </c>
      <c r="I173" s="43">
        <v>1.0918367346938775</v>
      </c>
    </row>
    <row r="174" spans="2:9" x14ac:dyDescent="0.25">
      <c r="B174" s="61"/>
      <c r="C174" s="55"/>
      <c r="D174" s="42" t="s">
        <v>369</v>
      </c>
      <c r="G174" s="43">
        <v>1</v>
      </c>
      <c r="H174" s="43">
        <v>1.8</v>
      </c>
      <c r="I174" s="43">
        <v>1.5714285714285714</v>
      </c>
    </row>
    <row r="175" spans="2:9" x14ac:dyDescent="0.25">
      <c r="B175" s="61"/>
      <c r="C175" s="55"/>
      <c r="D175" s="42" t="s">
        <v>365</v>
      </c>
      <c r="E175" s="43">
        <v>1.5</v>
      </c>
      <c r="F175" s="43">
        <v>1</v>
      </c>
      <c r="G175" s="43">
        <v>1</v>
      </c>
      <c r="H175" s="43">
        <v>2.125</v>
      </c>
      <c r="I175" s="43">
        <v>1.7142857142857142</v>
      </c>
    </row>
    <row r="176" spans="2:9" x14ac:dyDescent="0.25">
      <c r="B176" s="61"/>
      <c r="C176" s="55"/>
      <c r="D176" s="42" t="s">
        <v>364</v>
      </c>
      <c r="E176" s="43">
        <v>2</v>
      </c>
      <c r="F176" s="43">
        <v>1.7777777777777777</v>
      </c>
      <c r="G176" s="43">
        <v>1.2</v>
      </c>
      <c r="H176" s="43">
        <v>1.4</v>
      </c>
      <c r="I176" s="43">
        <v>1.52</v>
      </c>
    </row>
    <row r="177" spans="2:9" x14ac:dyDescent="0.25">
      <c r="B177" s="61"/>
      <c r="C177" s="55"/>
      <c r="D177" s="42" t="s">
        <v>362</v>
      </c>
      <c r="E177" s="43">
        <v>1.1428571428571428</v>
      </c>
      <c r="F177" s="43">
        <v>1.5277777777777777</v>
      </c>
      <c r="G177" s="43">
        <v>1.7741935483870968</v>
      </c>
      <c r="H177" s="43">
        <v>1.55</v>
      </c>
      <c r="I177" s="43">
        <v>1.5746268656716418</v>
      </c>
    </row>
    <row r="178" spans="2:9" x14ac:dyDescent="0.25">
      <c r="B178" s="61"/>
      <c r="C178" s="55"/>
      <c r="D178" s="42" t="s">
        <v>366</v>
      </c>
      <c r="E178" s="43">
        <v>1.5</v>
      </c>
      <c r="F178" s="43">
        <v>1.2307692307692308</v>
      </c>
      <c r="G178" s="43">
        <v>1</v>
      </c>
      <c r="H178" s="43">
        <v>1.125</v>
      </c>
      <c r="I178" s="43">
        <v>1.1666666666666667</v>
      </c>
    </row>
    <row r="179" spans="2:9" x14ac:dyDescent="0.25">
      <c r="B179" s="61"/>
      <c r="C179" s="55" t="s">
        <v>718</v>
      </c>
      <c r="D179" s="55"/>
      <c r="E179" s="124">
        <v>1.0933333333333333</v>
      </c>
      <c r="F179" s="124">
        <v>1.2558139534883721</v>
      </c>
      <c r="G179" s="124">
        <v>1.3192771084337349</v>
      </c>
      <c r="H179" s="124">
        <v>1.4431818181818181</v>
      </c>
      <c r="I179" s="124">
        <v>1.2493857493857494</v>
      </c>
    </row>
    <row r="180" spans="2:9" x14ac:dyDescent="0.25">
      <c r="B180" s="61"/>
      <c r="C180" s="55" t="s">
        <v>12</v>
      </c>
      <c r="D180" s="42" t="s">
        <v>363</v>
      </c>
      <c r="E180" s="43">
        <v>1</v>
      </c>
      <c r="F180" s="43">
        <v>1.625</v>
      </c>
      <c r="G180" s="43">
        <v>2</v>
      </c>
      <c r="H180" s="43">
        <v>1.3333333333333333</v>
      </c>
      <c r="I180" s="43">
        <v>1.5789473684210527</v>
      </c>
    </row>
    <row r="181" spans="2:9" x14ac:dyDescent="0.25">
      <c r="B181" s="61"/>
      <c r="C181" s="55"/>
      <c r="D181" s="42" t="s">
        <v>361</v>
      </c>
      <c r="E181" s="43">
        <v>1</v>
      </c>
      <c r="F181" s="43">
        <v>1.0526315789473684</v>
      </c>
      <c r="G181" s="43">
        <v>1.2307692307692308</v>
      </c>
      <c r="H181" s="43">
        <v>1.0909090909090908</v>
      </c>
      <c r="I181" s="43">
        <v>1.1063829787234043</v>
      </c>
    </row>
    <row r="182" spans="2:9" x14ac:dyDescent="0.25">
      <c r="B182" s="61"/>
      <c r="C182" s="55"/>
      <c r="D182" s="42" t="s">
        <v>360</v>
      </c>
      <c r="E182" s="43">
        <v>1.0787878787878789</v>
      </c>
      <c r="F182" s="43">
        <v>1.0952380952380953</v>
      </c>
      <c r="G182" s="43">
        <v>1.3777777777777778</v>
      </c>
      <c r="H182" s="43">
        <v>1</v>
      </c>
      <c r="I182" s="43">
        <v>1.1300813008130082</v>
      </c>
    </row>
    <row r="183" spans="2:9" x14ac:dyDescent="0.25">
      <c r="B183" s="61"/>
      <c r="C183" s="55"/>
      <c r="D183" s="42" t="s">
        <v>369</v>
      </c>
      <c r="E183" s="43">
        <v>1.5</v>
      </c>
      <c r="F183" s="43">
        <v>1</v>
      </c>
      <c r="H183" s="43">
        <v>1</v>
      </c>
      <c r="I183" s="43">
        <v>1.1666666666666667</v>
      </c>
    </row>
    <row r="184" spans="2:9" x14ac:dyDescent="0.25">
      <c r="B184" s="61"/>
      <c r="C184" s="55"/>
      <c r="D184" s="42" t="s">
        <v>365</v>
      </c>
      <c r="E184" s="43">
        <v>2</v>
      </c>
      <c r="G184" s="43">
        <v>1</v>
      </c>
      <c r="H184" s="43">
        <v>1</v>
      </c>
      <c r="I184" s="43">
        <v>1.625</v>
      </c>
    </row>
    <row r="185" spans="2:9" x14ac:dyDescent="0.25">
      <c r="B185" s="61"/>
      <c r="C185" s="55"/>
      <c r="D185" s="42" t="s">
        <v>364</v>
      </c>
      <c r="E185" s="43">
        <v>1</v>
      </c>
      <c r="F185" s="43">
        <v>1</v>
      </c>
      <c r="G185" s="43">
        <v>1.5</v>
      </c>
      <c r="H185" s="43">
        <v>1</v>
      </c>
      <c r="I185" s="43">
        <v>1.125</v>
      </c>
    </row>
    <row r="186" spans="2:9" x14ac:dyDescent="0.25">
      <c r="B186" s="61"/>
      <c r="C186" s="55"/>
      <c r="D186" s="42" t="s">
        <v>362</v>
      </c>
      <c r="E186" s="43">
        <v>1.125</v>
      </c>
      <c r="F186" s="43">
        <v>1.1363636363636365</v>
      </c>
      <c r="G186" s="43">
        <v>1.2142857142857142</v>
      </c>
      <c r="H186" s="43">
        <v>1.3</v>
      </c>
      <c r="I186" s="43">
        <v>1.203125</v>
      </c>
    </row>
    <row r="187" spans="2:9" x14ac:dyDescent="0.25">
      <c r="B187" s="61"/>
      <c r="C187" s="55"/>
      <c r="D187" s="42" t="s">
        <v>366</v>
      </c>
      <c r="E187" s="43">
        <v>1</v>
      </c>
      <c r="F187" s="43">
        <v>1</v>
      </c>
      <c r="H187" s="43">
        <v>1</v>
      </c>
      <c r="I187" s="43">
        <v>1</v>
      </c>
    </row>
    <row r="188" spans="2:9" x14ac:dyDescent="0.25">
      <c r="B188" s="61"/>
      <c r="C188" s="55" t="s">
        <v>36</v>
      </c>
      <c r="D188" s="55"/>
      <c r="E188" s="124">
        <v>1.1063829787234043</v>
      </c>
      <c r="F188" s="124">
        <v>1.1447368421052631</v>
      </c>
      <c r="G188" s="124">
        <v>1.3544303797468353</v>
      </c>
      <c r="H188" s="124">
        <v>1.1499999999999999</v>
      </c>
      <c r="I188" s="124">
        <v>1.1687344913151365</v>
      </c>
    </row>
    <row r="189" spans="2:9" x14ac:dyDescent="0.25">
      <c r="B189" s="61"/>
      <c r="C189" s="55" t="s">
        <v>719</v>
      </c>
      <c r="D189" s="42" t="s">
        <v>363</v>
      </c>
      <c r="E189" s="43">
        <v>1</v>
      </c>
      <c r="F189" s="43">
        <v>1.4444444444444444</v>
      </c>
      <c r="G189" s="43">
        <v>1.4285714285714286</v>
      </c>
      <c r="H189" s="43">
        <v>1.5</v>
      </c>
      <c r="I189" s="43">
        <v>1.4090909090909092</v>
      </c>
    </row>
    <row r="190" spans="2:9" x14ac:dyDescent="0.25">
      <c r="B190" s="61"/>
      <c r="C190" s="55"/>
      <c r="D190" s="42" t="s">
        <v>361</v>
      </c>
      <c r="E190" s="43">
        <v>2</v>
      </c>
      <c r="F190" s="43">
        <v>1.1538461538461537</v>
      </c>
      <c r="G190" s="43">
        <v>1.1666666666666667</v>
      </c>
      <c r="H190" s="43">
        <v>1.2857142857142858</v>
      </c>
      <c r="I190" s="43">
        <v>1.2121212121212122</v>
      </c>
    </row>
    <row r="191" spans="2:9" x14ac:dyDescent="0.25">
      <c r="B191" s="61"/>
      <c r="C191" s="55"/>
      <c r="D191" s="42" t="s">
        <v>360</v>
      </c>
      <c r="E191" s="43">
        <v>1.1218487394957983</v>
      </c>
      <c r="F191" s="43">
        <v>1.1000000000000001</v>
      </c>
      <c r="G191" s="43">
        <v>1.1111111111111112</v>
      </c>
      <c r="H191" s="43">
        <v>1</v>
      </c>
      <c r="I191" s="43">
        <v>1.1146496815286624</v>
      </c>
    </row>
    <row r="192" spans="2:9" x14ac:dyDescent="0.25">
      <c r="B192" s="61"/>
      <c r="C192" s="55"/>
      <c r="D192" s="42" t="s">
        <v>369</v>
      </c>
      <c r="F192" s="43">
        <v>1</v>
      </c>
      <c r="G192" s="43">
        <v>1.5</v>
      </c>
      <c r="I192" s="43">
        <v>1.125</v>
      </c>
    </row>
    <row r="193" spans="2:9" x14ac:dyDescent="0.25">
      <c r="B193" s="61"/>
      <c r="C193" s="55"/>
      <c r="D193" s="42" t="s">
        <v>365</v>
      </c>
      <c r="E193" s="43">
        <v>2</v>
      </c>
      <c r="I193" s="43">
        <v>2</v>
      </c>
    </row>
    <row r="194" spans="2:9" x14ac:dyDescent="0.25">
      <c r="B194" s="61"/>
      <c r="C194" s="55"/>
      <c r="D194" s="42" t="s">
        <v>364</v>
      </c>
      <c r="F194" s="43">
        <v>1.5</v>
      </c>
      <c r="G194" s="43">
        <v>1.2</v>
      </c>
      <c r="H194" s="43">
        <v>1</v>
      </c>
      <c r="I194" s="43">
        <v>1.3333333333333333</v>
      </c>
    </row>
    <row r="195" spans="2:9" x14ac:dyDescent="0.25">
      <c r="B195" s="61"/>
      <c r="C195" s="55"/>
      <c r="D195" s="42" t="s">
        <v>362</v>
      </c>
      <c r="E195" s="43">
        <v>1.25</v>
      </c>
      <c r="F195" s="43">
        <v>1.1333333333333333</v>
      </c>
      <c r="G195" s="43">
        <v>1.5333333333333334</v>
      </c>
      <c r="H195" s="43">
        <v>1.3703703703703705</v>
      </c>
      <c r="I195" s="43">
        <v>1.3384615384615384</v>
      </c>
    </row>
    <row r="196" spans="2:9" x14ac:dyDescent="0.25">
      <c r="B196" s="61"/>
      <c r="C196" s="55"/>
      <c r="D196" s="42" t="s">
        <v>366</v>
      </c>
      <c r="E196" s="43">
        <v>1.3333333333333333</v>
      </c>
      <c r="F196" s="43">
        <v>3</v>
      </c>
      <c r="G196" s="43">
        <v>1</v>
      </c>
      <c r="H196" s="43">
        <v>1</v>
      </c>
      <c r="I196" s="43">
        <v>1.375</v>
      </c>
    </row>
    <row r="197" spans="2:9" x14ac:dyDescent="0.25">
      <c r="B197" s="61"/>
      <c r="C197" s="55" t="s">
        <v>720</v>
      </c>
      <c r="D197" s="55"/>
      <c r="E197" s="124">
        <v>1.1377952755905512</v>
      </c>
      <c r="F197" s="124">
        <v>1.2142857142857142</v>
      </c>
      <c r="G197" s="124">
        <v>1.2272727272727273</v>
      </c>
      <c r="H197" s="124">
        <v>1.2692307692307692</v>
      </c>
      <c r="I197" s="124">
        <v>1.1810344827586208</v>
      </c>
    </row>
    <row r="198" spans="2:9" x14ac:dyDescent="0.25">
      <c r="B198" s="61"/>
      <c r="C198" s="55" t="s">
        <v>16</v>
      </c>
      <c r="D198" s="42" t="s">
        <v>363</v>
      </c>
      <c r="E198" s="43">
        <v>1.5</v>
      </c>
      <c r="F198" s="43">
        <v>1</v>
      </c>
      <c r="G198" s="43">
        <v>2</v>
      </c>
      <c r="H198" s="43">
        <v>1.3333333333333333</v>
      </c>
      <c r="I198" s="43">
        <v>1.2666666666666666</v>
      </c>
    </row>
    <row r="199" spans="2:9" x14ac:dyDescent="0.25">
      <c r="B199" s="61"/>
      <c r="C199" s="55"/>
      <c r="D199" s="42" t="s">
        <v>361</v>
      </c>
      <c r="E199" s="43">
        <v>1.1000000000000001</v>
      </c>
      <c r="F199" s="43">
        <v>1.2272727272727273</v>
      </c>
      <c r="G199" s="43">
        <v>1.1666666666666667</v>
      </c>
      <c r="H199" s="43">
        <v>1.2173913043478262</v>
      </c>
      <c r="I199" s="43">
        <v>1.1967213114754098</v>
      </c>
    </row>
    <row r="200" spans="2:9" x14ac:dyDescent="0.25">
      <c r="B200" s="61"/>
      <c r="C200" s="55"/>
      <c r="D200" s="42" t="s">
        <v>360</v>
      </c>
      <c r="E200" s="43">
        <v>1.0512820512820513</v>
      </c>
      <c r="F200" s="43">
        <v>1.0476190476190477</v>
      </c>
      <c r="G200" s="43">
        <v>1</v>
      </c>
      <c r="H200" s="43">
        <v>1</v>
      </c>
      <c r="I200" s="43">
        <v>1.0434782608695652</v>
      </c>
    </row>
    <row r="201" spans="2:9" x14ac:dyDescent="0.25">
      <c r="B201" s="61"/>
      <c r="C201" s="55"/>
      <c r="D201" s="42" t="s">
        <v>369</v>
      </c>
      <c r="E201" s="43">
        <v>2</v>
      </c>
      <c r="F201" s="43">
        <v>1.25</v>
      </c>
      <c r="H201" s="43">
        <v>1</v>
      </c>
      <c r="I201" s="43">
        <v>1.3333333333333333</v>
      </c>
    </row>
    <row r="202" spans="2:9" x14ac:dyDescent="0.25">
      <c r="B202" s="61"/>
      <c r="C202" s="55"/>
      <c r="D202" s="42" t="s">
        <v>365</v>
      </c>
      <c r="E202" s="43">
        <v>1</v>
      </c>
      <c r="I202" s="43">
        <v>1</v>
      </c>
    </row>
    <row r="203" spans="2:9" x14ac:dyDescent="0.25">
      <c r="B203" s="61"/>
      <c r="C203" s="55"/>
      <c r="D203" s="42" t="s">
        <v>364</v>
      </c>
      <c r="F203" s="43">
        <v>1.3333333333333333</v>
      </c>
      <c r="G203" s="43">
        <v>1</v>
      </c>
      <c r="H203" s="43">
        <v>1</v>
      </c>
      <c r="I203" s="43">
        <v>1.1666666666666667</v>
      </c>
    </row>
    <row r="204" spans="2:9" x14ac:dyDescent="0.25">
      <c r="B204" s="61"/>
      <c r="C204" s="55"/>
      <c r="D204" s="42" t="s">
        <v>362</v>
      </c>
      <c r="E204" s="43">
        <v>1</v>
      </c>
      <c r="F204" s="43">
        <v>1.1428571428571428</v>
      </c>
      <c r="G204" s="43">
        <v>1.263157894736842</v>
      </c>
      <c r="H204" s="43">
        <v>1.32</v>
      </c>
      <c r="I204" s="43">
        <v>1.2272727272727273</v>
      </c>
    </row>
    <row r="205" spans="2:9" x14ac:dyDescent="0.25">
      <c r="B205" s="61"/>
      <c r="C205" s="55"/>
      <c r="D205" s="42" t="s">
        <v>366</v>
      </c>
      <c r="E205" s="43">
        <v>1</v>
      </c>
      <c r="F205" s="43">
        <v>1.3333333333333333</v>
      </c>
      <c r="G205" s="43">
        <v>1</v>
      </c>
      <c r="H205" s="43">
        <v>1</v>
      </c>
      <c r="I205" s="43">
        <v>1.1000000000000001</v>
      </c>
    </row>
    <row r="206" spans="2:9" x14ac:dyDescent="0.25">
      <c r="B206" s="61"/>
      <c r="C206" s="55" t="s">
        <v>37</v>
      </c>
      <c r="D206" s="55"/>
      <c r="E206" s="124">
        <v>1.0607734806629834</v>
      </c>
      <c r="F206" s="124">
        <v>1.1506849315068493</v>
      </c>
      <c r="G206" s="124">
        <v>1.1428571428571428</v>
      </c>
      <c r="H206" s="124">
        <v>1.2142857142857142</v>
      </c>
      <c r="I206" s="124">
        <v>1.1179624664879357</v>
      </c>
    </row>
    <row r="207" spans="2:9" x14ac:dyDescent="0.25">
      <c r="B207" s="61"/>
      <c r="C207" s="55" t="s">
        <v>10</v>
      </c>
      <c r="D207" s="42" t="s">
        <v>363</v>
      </c>
      <c r="E207" s="43">
        <v>1</v>
      </c>
      <c r="F207" s="43">
        <v>1.3529411764705883</v>
      </c>
      <c r="G207" s="43">
        <v>1.3333333333333333</v>
      </c>
      <c r="H207" s="43">
        <v>1.4</v>
      </c>
      <c r="I207" s="43">
        <v>1.3548387096774193</v>
      </c>
    </row>
    <row r="208" spans="2:9" x14ac:dyDescent="0.25">
      <c r="B208" s="61"/>
      <c r="C208" s="55"/>
      <c r="D208" s="42" t="s">
        <v>361</v>
      </c>
      <c r="E208" s="43">
        <v>1</v>
      </c>
      <c r="F208" s="43">
        <v>2</v>
      </c>
      <c r="I208" s="43">
        <v>1.5</v>
      </c>
    </row>
    <row r="209" spans="2:9" x14ac:dyDescent="0.25">
      <c r="B209" s="61"/>
      <c r="C209" s="55"/>
      <c r="D209" s="42" t="s">
        <v>360</v>
      </c>
      <c r="E209" s="43">
        <v>1.053811659192825</v>
      </c>
      <c r="F209" s="43">
        <v>1.0263157894736843</v>
      </c>
      <c r="G209" s="43">
        <v>1.144927536231884</v>
      </c>
      <c r="H209" s="43">
        <v>1</v>
      </c>
      <c r="I209" s="43">
        <v>1.0659025787965617</v>
      </c>
    </row>
    <row r="210" spans="2:9" x14ac:dyDescent="0.25">
      <c r="B210" s="61"/>
      <c r="C210" s="55"/>
      <c r="D210" s="42" t="s">
        <v>369</v>
      </c>
      <c r="F210" s="43">
        <v>1</v>
      </c>
      <c r="G210" s="43">
        <v>1</v>
      </c>
      <c r="I210" s="43">
        <v>1</v>
      </c>
    </row>
    <row r="211" spans="2:9" x14ac:dyDescent="0.25">
      <c r="B211" s="61"/>
      <c r="C211" s="55"/>
      <c r="D211" s="42" t="s">
        <v>365</v>
      </c>
      <c r="E211" s="43">
        <v>2</v>
      </c>
      <c r="I211" s="43">
        <v>2</v>
      </c>
    </row>
    <row r="212" spans="2:9" x14ac:dyDescent="0.25">
      <c r="B212" s="61"/>
      <c r="C212" s="55"/>
      <c r="D212" s="42" t="s">
        <v>364</v>
      </c>
      <c r="E212" s="43">
        <v>1</v>
      </c>
      <c r="F212" s="43">
        <v>1.6666666666666667</v>
      </c>
      <c r="G212" s="43">
        <v>1.5</v>
      </c>
      <c r="H212" s="43">
        <v>1</v>
      </c>
      <c r="I212" s="43">
        <v>1.4</v>
      </c>
    </row>
    <row r="213" spans="2:9" x14ac:dyDescent="0.25">
      <c r="B213" s="61"/>
      <c r="C213" s="55"/>
      <c r="D213" s="42" t="s">
        <v>362</v>
      </c>
      <c r="E213" s="43">
        <v>1.1666666666666667</v>
      </c>
      <c r="F213" s="43">
        <v>1.3225806451612903</v>
      </c>
      <c r="G213" s="43">
        <v>1.2608695652173914</v>
      </c>
      <c r="H213" s="43">
        <v>1.1666666666666667</v>
      </c>
      <c r="I213" s="43">
        <v>1.2395833333333333</v>
      </c>
    </row>
    <row r="214" spans="2:9" x14ac:dyDescent="0.25">
      <c r="B214" s="61"/>
      <c r="C214" s="55"/>
      <c r="D214" s="42" t="s">
        <v>366</v>
      </c>
      <c r="F214" s="43">
        <v>1</v>
      </c>
      <c r="G214" s="43">
        <v>1</v>
      </c>
      <c r="I214" s="43">
        <v>1</v>
      </c>
    </row>
    <row r="215" spans="2:9" x14ac:dyDescent="0.25">
      <c r="B215" s="61"/>
      <c r="C215" s="55" t="s">
        <v>38</v>
      </c>
      <c r="D215" s="55"/>
      <c r="E215" s="124">
        <v>1.0600858369098713</v>
      </c>
      <c r="F215" s="124">
        <v>1.2061855670103092</v>
      </c>
      <c r="G215" s="124">
        <v>1.1759259259259258</v>
      </c>
      <c r="H215" s="124">
        <v>1.1492537313432836</v>
      </c>
      <c r="I215" s="124">
        <v>1.1247524752475249</v>
      </c>
    </row>
    <row r="216" spans="2:9" x14ac:dyDescent="0.25">
      <c r="B216" s="61"/>
      <c r="C216" s="55" t="s">
        <v>1</v>
      </c>
      <c r="D216" s="42" t="s">
        <v>363</v>
      </c>
      <c r="E216" s="43">
        <v>1</v>
      </c>
      <c r="F216" s="43">
        <v>1.4848484848484849</v>
      </c>
      <c r="G216" s="43">
        <v>1.4</v>
      </c>
      <c r="H216" s="43">
        <v>1.489795918367347</v>
      </c>
      <c r="I216" s="43">
        <v>1.4615384615384615</v>
      </c>
    </row>
    <row r="217" spans="2:9" x14ac:dyDescent="0.25">
      <c r="B217" s="61"/>
      <c r="C217" s="55"/>
      <c r="D217" s="42" t="s">
        <v>361</v>
      </c>
      <c r="E217" s="43">
        <v>1.4285714285714286</v>
      </c>
      <c r="F217" s="43">
        <v>1.1428571428571428</v>
      </c>
      <c r="G217" s="43">
        <v>1.36</v>
      </c>
      <c r="H217" s="43">
        <v>1.3181818181818181</v>
      </c>
      <c r="I217" s="43">
        <v>1.2933333333333332</v>
      </c>
    </row>
    <row r="218" spans="2:9" x14ac:dyDescent="0.25">
      <c r="B218" s="61"/>
      <c r="C218" s="55"/>
      <c r="D218" s="42" t="s">
        <v>360</v>
      </c>
      <c r="E218" s="43">
        <v>1.0687830687830688</v>
      </c>
      <c r="F218" s="43">
        <v>1.1428571428571428</v>
      </c>
      <c r="G218" s="43">
        <v>1.2</v>
      </c>
      <c r="H218" s="43">
        <v>1.0434782608695652</v>
      </c>
      <c r="I218" s="43">
        <v>1.0935251798561152</v>
      </c>
    </row>
    <row r="219" spans="2:9" x14ac:dyDescent="0.25">
      <c r="B219" s="61"/>
      <c r="C219" s="55"/>
      <c r="D219" s="42" t="s">
        <v>369</v>
      </c>
      <c r="E219" s="43">
        <v>1</v>
      </c>
      <c r="F219" s="43">
        <v>1.3333333333333333</v>
      </c>
      <c r="G219" s="43">
        <v>1.4</v>
      </c>
      <c r="H219" s="43">
        <v>1.6</v>
      </c>
      <c r="I219" s="43">
        <v>1.4285714285714286</v>
      </c>
    </row>
    <row r="220" spans="2:9" x14ac:dyDescent="0.25">
      <c r="B220" s="61"/>
      <c r="C220" s="55"/>
      <c r="D220" s="42" t="s">
        <v>365</v>
      </c>
      <c r="E220" s="43">
        <v>1.5</v>
      </c>
      <c r="G220" s="43">
        <v>1</v>
      </c>
      <c r="H220" s="43">
        <v>1</v>
      </c>
      <c r="I220" s="43">
        <v>1.25</v>
      </c>
    </row>
    <row r="221" spans="2:9" x14ac:dyDescent="0.25">
      <c r="B221" s="61"/>
      <c r="C221" s="55"/>
      <c r="D221" s="42" t="s">
        <v>364</v>
      </c>
      <c r="F221" s="43">
        <v>1</v>
      </c>
      <c r="G221" s="43">
        <v>1.25</v>
      </c>
      <c r="H221" s="43">
        <v>1</v>
      </c>
      <c r="I221" s="43">
        <v>1.0833333333333333</v>
      </c>
    </row>
    <row r="222" spans="2:9" x14ac:dyDescent="0.25">
      <c r="B222" s="61"/>
      <c r="C222" s="55"/>
      <c r="D222" s="42" t="s">
        <v>362</v>
      </c>
      <c r="E222" s="43">
        <v>1.4</v>
      </c>
      <c r="F222" s="43">
        <v>1.3518518518518519</v>
      </c>
      <c r="G222" s="43">
        <v>1.4716981132075471</v>
      </c>
      <c r="H222" s="43">
        <v>1.5774647887323943</v>
      </c>
      <c r="I222" s="43">
        <v>1.4734042553191489</v>
      </c>
    </row>
    <row r="223" spans="2:9" x14ac:dyDescent="0.25">
      <c r="B223" s="61"/>
      <c r="C223" s="55"/>
      <c r="D223" s="42" t="s">
        <v>366</v>
      </c>
      <c r="E223" s="43">
        <v>1</v>
      </c>
      <c r="F223" s="43">
        <v>1.2</v>
      </c>
      <c r="G223" s="43">
        <v>1.4</v>
      </c>
      <c r="H223" s="43">
        <v>1.3333333333333333</v>
      </c>
      <c r="I223" s="43">
        <v>1.25</v>
      </c>
    </row>
    <row r="224" spans="2:9" x14ac:dyDescent="0.25">
      <c r="B224" s="57"/>
      <c r="C224" s="55" t="s">
        <v>40</v>
      </c>
      <c r="D224" s="55"/>
      <c r="E224" s="124">
        <v>1.0985915492957747</v>
      </c>
      <c r="F224" s="124">
        <v>1.3410404624277457</v>
      </c>
      <c r="G224" s="124">
        <v>1.3595505617977528</v>
      </c>
      <c r="H224" s="124">
        <v>1.4301675977653632</v>
      </c>
      <c r="I224" s="124">
        <v>1.297442799461642</v>
      </c>
    </row>
    <row r="225" spans="3:9" x14ac:dyDescent="0.25">
      <c r="C225" s="55" t="s">
        <v>14</v>
      </c>
      <c r="D225" s="42" t="s">
        <v>363</v>
      </c>
      <c r="E225" s="43">
        <v>1</v>
      </c>
      <c r="F225" s="43">
        <v>1.3333333333333333</v>
      </c>
      <c r="G225" s="43">
        <v>1.6</v>
      </c>
      <c r="H225" s="43">
        <v>1.3333333333333333</v>
      </c>
      <c r="I225" s="43">
        <v>1.375</v>
      </c>
    </row>
    <row r="226" spans="3:9" x14ac:dyDescent="0.25">
      <c r="C226" s="55"/>
      <c r="D226" s="42" t="s">
        <v>361</v>
      </c>
      <c r="E226" s="43">
        <v>1.3333333333333333</v>
      </c>
      <c r="F226" s="43">
        <v>1.75</v>
      </c>
      <c r="G226" s="43">
        <v>1</v>
      </c>
      <c r="H226" s="43">
        <v>1.2</v>
      </c>
      <c r="I226" s="43">
        <v>1.3571428571428572</v>
      </c>
    </row>
    <row r="227" spans="3:9" x14ac:dyDescent="0.25">
      <c r="C227" s="55"/>
      <c r="D227" s="42" t="s">
        <v>360</v>
      </c>
      <c r="E227" s="43">
        <v>1.0803571428571428</v>
      </c>
      <c r="F227" s="43">
        <v>1.1052631578947369</v>
      </c>
      <c r="G227" s="43">
        <v>1.2258064516129032</v>
      </c>
      <c r="H227" s="43">
        <v>1.1000000000000001</v>
      </c>
      <c r="I227" s="43">
        <v>1.0985915492957747</v>
      </c>
    </row>
    <row r="228" spans="3:9" x14ac:dyDescent="0.25">
      <c r="C228" s="55"/>
      <c r="D228" s="42" t="s">
        <v>369</v>
      </c>
      <c r="G228" s="43">
        <v>1</v>
      </c>
      <c r="H228" s="43">
        <v>1</v>
      </c>
      <c r="I228" s="43">
        <v>1</v>
      </c>
    </row>
    <row r="229" spans="3:9" x14ac:dyDescent="0.25">
      <c r="C229" s="55"/>
      <c r="D229" s="42" t="s">
        <v>365</v>
      </c>
      <c r="E229" s="43">
        <v>1.6</v>
      </c>
      <c r="F229" s="43">
        <v>2</v>
      </c>
      <c r="I229" s="43">
        <v>1.6666666666666667</v>
      </c>
    </row>
    <row r="230" spans="3:9" x14ac:dyDescent="0.25">
      <c r="C230" s="55"/>
      <c r="D230" s="42" t="s">
        <v>364</v>
      </c>
      <c r="F230" s="43">
        <v>1</v>
      </c>
      <c r="G230" s="43">
        <v>1</v>
      </c>
      <c r="I230" s="43">
        <v>1</v>
      </c>
    </row>
    <row r="231" spans="3:9" x14ac:dyDescent="0.25">
      <c r="C231" s="55"/>
      <c r="D231" s="42" t="s">
        <v>362</v>
      </c>
      <c r="E231" s="43">
        <v>1.2</v>
      </c>
      <c r="F231" s="43">
        <v>1.25</v>
      </c>
      <c r="G231" s="43">
        <v>1.4137931034482758</v>
      </c>
      <c r="H231" s="43">
        <v>1.3225806451612903</v>
      </c>
      <c r="I231" s="43">
        <v>1.3191489361702127</v>
      </c>
    </row>
    <row r="232" spans="3:9" x14ac:dyDescent="0.25">
      <c r="C232" s="55"/>
      <c r="D232" s="42" t="s">
        <v>366</v>
      </c>
      <c r="F232" s="43">
        <v>2</v>
      </c>
      <c r="G232" s="43">
        <v>1</v>
      </c>
      <c r="I232" s="43">
        <v>1.5</v>
      </c>
    </row>
    <row r="233" spans="3:9" x14ac:dyDescent="0.25">
      <c r="C233" s="55" t="s">
        <v>42</v>
      </c>
      <c r="D233" s="55"/>
      <c r="E233" s="124">
        <v>1.098360655737705</v>
      </c>
      <c r="F233" s="124">
        <v>1.25</v>
      </c>
      <c r="G233" s="124">
        <v>1.3142857142857143</v>
      </c>
      <c r="H233" s="124">
        <v>1.26</v>
      </c>
      <c r="I233" s="124">
        <v>1.1745283018867925</v>
      </c>
    </row>
  </sheetData>
  <mergeCells count="2">
    <mergeCell ref="E8:H8"/>
    <mergeCell ref="C8:C9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4"/>
  <sheetViews>
    <sheetView workbookViewId="0"/>
  </sheetViews>
  <sheetFormatPr defaultRowHeight="15" x14ac:dyDescent="0.25"/>
  <cols>
    <col min="1" max="1" width="27.5703125" bestFit="1" customWidth="1"/>
    <col min="2" max="2" width="20.7109375" customWidth="1"/>
    <col min="3" max="3" width="20.7109375" style="42" customWidth="1"/>
    <col min="4" max="7" width="5.7109375" bestFit="1" customWidth="1"/>
    <col min="8" max="8" width="6.5703125" bestFit="1" customWidth="1"/>
  </cols>
  <sheetData>
    <row r="1" spans="1:8" x14ac:dyDescent="0.25">
      <c r="A1" s="7" t="s">
        <v>504</v>
      </c>
    </row>
    <row r="3" spans="1:8" ht="18.75" x14ac:dyDescent="0.3">
      <c r="A3" s="8" t="s">
        <v>704</v>
      </c>
    </row>
    <row r="5" spans="1:8" x14ac:dyDescent="0.25">
      <c r="A5" t="s">
        <v>502</v>
      </c>
      <c r="B5" s="4" t="s">
        <v>1005</v>
      </c>
      <c r="C5" s="4"/>
    </row>
    <row r="6" spans="1:8" x14ac:dyDescent="0.25">
      <c r="A6" t="s">
        <v>503</v>
      </c>
      <c r="B6" t="s">
        <v>506</v>
      </c>
    </row>
    <row r="8" spans="1:8" x14ac:dyDescent="0.25">
      <c r="B8" s="2" t="s">
        <v>633</v>
      </c>
      <c r="C8" s="2"/>
      <c r="D8" s="158" t="s">
        <v>647</v>
      </c>
      <c r="E8" s="158"/>
      <c r="F8" s="158"/>
      <c r="G8" s="158"/>
      <c r="H8" s="169" t="s">
        <v>701</v>
      </c>
    </row>
    <row r="9" spans="1:8" x14ac:dyDescent="0.25">
      <c r="B9" s="3" t="s">
        <v>998</v>
      </c>
      <c r="C9" s="3" t="s">
        <v>20</v>
      </c>
      <c r="D9" s="29" t="s">
        <v>674</v>
      </c>
      <c r="E9" s="3" t="s">
        <v>507</v>
      </c>
      <c r="F9" s="3" t="s">
        <v>508</v>
      </c>
      <c r="G9" s="3" t="s">
        <v>509</v>
      </c>
      <c r="H9" s="170"/>
    </row>
    <row r="10" spans="1:8" x14ac:dyDescent="0.25">
      <c r="B10" s="20" t="s">
        <v>672</v>
      </c>
      <c r="C10" s="21"/>
      <c r="D10" s="126">
        <v>1.0957398076042144</v>
      </c>
      <c r="E10" s="126">
        <v>1.0723076923076924</v>
      </c>
      <c r="F10" s="126">
        <v>1.1874272409778812</v>
      </c>
      <c r="G10" s="126">
        <v>1.1641137855579868</v>
      </c>
      <c r="H10" s="126">
        <v>1.1107075173720784</v>
      </c>
    </row>
    <row r="11" spans="1:8" x14ac:dyDescent="0.25">
      <c r="B11" s="55" t="s">
        <v>999</v>
      </c>
      <c r="C11" s="42" t="s">
        <v>707</v>
      </c>
      <c r="D11" s="13">
        <v>1.1340782122905029</v>
      </c>
      <c r="E11" s="13">
        <v>1.0909090909090908</v>
      </c>
      <c r="F11" s="13">
        <v>1.1764705882352942</v>
      </c>
      <c r="G11" s="13">
        <v>1.75</v>
      </c>
      <c r="H11" s="13">
        <v>1.1793721973094171</v>
      </c>
    </row>
    <row r="12" spans="1:8" x14ac:dyDescent="0.25">
      <c r="B12" s="55"/>
      <c r="C12" s="42" t="s">
        <v>711</v>
      </c>
      <c r="D12" s="13">
        <v>1.2276422764227641</v>
      </c>
      <c r="E12" s="13">
        <v>1.0714285714285714</v>
      </c>
      <c r="F12" s="13">
        <v>1.0833333333333333</v>
      </c>
      <c r="G12" s="13">
        <v>1</v>
      </c>
      <c r="H12" s="13">
        <v>1.196078431372549</v>
      </c>
    </row>
    <row r="13" spans="1:8" x14ac:dyDescent="0.25">
      <c r="B13" s="57"/>
      <c r="C13" s="42" t="s">
        <v>17</v>
      </c>
      <c r="D13" s="13">
        <v>1.0763636363636364</v>
      </c>
      <c r="E13" s="13">
        <v>1.0888888888888888</v>
      </c>
      <c r="F13" s="13">
        <v>1.1714285714285715</v>
      </c>
      <c r="G13" s="13">
        <v>1.2916666666666667</v>
      </c>
      <c r="H13" s="13">
        <v>1.1002638522427441</v>
      </c>
    </row>
    <row r="14" spans="1:8" x14ac:dyDescent="0.25">
      <c r="B14" s="89" t="s">
        <v>1006</v>
      </c>
      <c r="C14" s="89"/>
      <c r="D14" s="127">
        <v>1.1265164644714039</v>
      </c>
      <c r="E14" s="127">
        <v>1.0857142857142856</v>
      </c>
      <c r="F14" s="127">
        <v>1.15625</v>
      </c>
      <c r="G14" s="127">
        <v>1.4318181818181819</v>
      </c>
      <c r="H14" s="127">
        <v>1.143046357615894</v>
      </c>
    </row>
    <row r="15" spans="1:8" x14ac:dyDescent="0.25">
      <c r="B15" s="55" t="s">
        <v>667</v>
      </c>
      <c r="C15" s="42" t="s">
        <v>713</v>
      </c>
      <c r="D15" s="13">
        <v>1.0625</v>
      </c>
      <c r="E15" s="13">
        <v>1.1000000000000001</v>
      </c>
      <c r="F15" s="13">
        <v>1.2727272727272727</v>
      </c>
      <c r="G15" s="13">
        <v>1</v>
      </c>
      <c r="H15" s="13">
        <v>1.0774647887323943</v>
      </c>
    </row>
    <row r="16" spans="1:8" x14ac:dyDescent="0.25">
      <c r="B16" s="55"/>
      <c r="C16" s="42" t="s">
        <v>15</v>
      </c>
      <c r="D16" s="13">
        <v>1.0414507772020725</v>
      </c>
      <c r="E16" s="13">
        <v>1</v>
      </c>
      <c r="F16" s="13">
        <v>1.0571428571428572</v>
      </c>
      <c r="G16" s="13">
        <v>1.1851851851851851</v>
      </c>
      <c r="H16" s="13">
        <v>1.0547445255474452</v>
      </c>
    </row>
    <row r="17" spans="2:8" x14ac:dyDescent="0.25">
      <c r="B17" s="55"/>
      <c r="C17" s="42" t="s">
        <v>9</v>
      </c>
      <c r="D17" s="13">
        <v>1.1440329218106995</v>
      </c>
      <c r="E17" s="13">
        <v>1.0888888888888888</v>
      </c>
      <c r="F17" s="13">
        <v>1.1142857142857143</v>
      </c>
      <c r="G17" s="13">
        <v>1.1304347826086956</v>
      </c>
      <c r="H17" s="13">
        <v>1.1329479768786128</v>
      </c>
    </row>
    <row r="18" spans="2:8" x14ac:dyDescent="0.25">
      <c r="B18" s="55"/>
      <c r="C18" s="42" t="s">
        <v>13</v>
      </c>
      <c r="D18" s="13">
        <v>1.1019108280254777</v>
      </c>
      <c r="E18" s="13">
        <v>1.2222222222222223</v>
      </c>
      <c r="F18" s="13">
        <v>1</v>
      </c>
      <c r="G18" s="13">
        <v>1.0625</v>
      </c>
      <c r="H18" s="13">
        <v>1.1000000000000001</v>
      </c>
    </row>
    <row r="19" spans="2:8" x14ac:dyDescent="0.25">
      <c r="B19" s="57"/>
      <c r="C19" s="42" t="s">
        <v>4</v>
      </c>
      <c r="D19" s="13">
        <v>1.1170212765957446</v>
      </c>
      <c r="E19" s="13">
        <v>1</v>
      </c>
      <c r="F19" s="13">
        <v>1.1020408163265305</v>
      </c>
      <c r="G19" s="13">
        <v>1.1282051282051282</v>
      </c>
      <c r="H19" s="13">
        <v>1.1022364217252396</v>
      </c>
    </row>
    <row r="20" spans="2:8" x14ac:dyDescent="0.25">
      <c r="B20" s="58" t="s">
        <v>959</v>
      </c>
      <c r="C20" s="58"/>
      <c r="D20" s="125">
        <v>1.0985442329227324</v>
      </c>
      <c r="E20" s="125">
        <v>1.069767441860465</v>
      </c>
      <c r="F20" s="125">
        <v>1.0939597315436242</v>
      </c>
      <c r="G20" s="125">
        <v>1.1228070175438596</v>
      </c>
      <c r="H20" s="125">
        <v>1.0972762645914398</v>
      </c>
    </row>
    <row r="21" spans="2:8" x14ac:dyDescent="0.25">
      <c r="B21" s="84" t="s">
        <v>668</v>
      </c>
      <c r="C21" s="85" t="s">
        <v>705</v>
      </c>
      <c r="D21" s="128">
        <v>1.134453781512605</v>
      </c>
      <c r="E21" s="128">
        <v>1</v>
      </c>
      <c r="F21" s="128">
        <v>1.0909090909090908</v>
      </c>
      <c r="G21" s="128">
        <v>1.1111111111111112</v>
      </c>
      <c r="H21" s="128">
        <v>1.118421052631579</v>
      </c>
    </row>
    <row r="22" spans="2:8" x14ac:dyDescent="0.25">
      <c r="B22" s="55"/>
      <c r="C22" s="42" t="s">
        <v>11</v>
      </c>
      <c r="D22" s="13">
        <v>1.0864197530864197</v>
      </c>
      <c r="E22" s="13">
        <v>1.1764705882352942</v>
      </c>
      <c r="F22" s="13">
        <v>1</v>
      </c>
      <c r="G22" s="13">
        <v>1.0769230769230769</v>
      </c>
      <c r="H22" s="13">
        <v>1.0825688073394495</v>
      </c>
    </row>
    <row r="23" spans="2:8" x14ac:dyDescent="0.25">
      <c r="B23" s="55"/>
      <c r="C23" s="42" t="s">
        <v>709</v>
      </c>
      <c r="D23" s="13">
        <v>1.0604026845637584</v>
      </c>
      <c r="E23" s="13">
        <v>1.0526315789473684</v>
      </c>
      <c r="F23" s="13">
        <v>1.2396694214876034</v>
      </c>
      <c r="G23" s="13">
        <v>1.1086956521739131</v>
      </c>
      <c r="H23" s="13">
        <v>1.1035120147874307</v>
      </c>
    </row>
    <row r="24" spans="2:8" x14ac:dyDescent="0.25">
      <c r="B24" s="55"/>
      <c r="C24" s="42" t="s">
        <v>8</v>
      </c>
      <c r="D24" s="13">
        <v>1.125</v>
      </c>
      <c r="E24" s="13">
        <v>1</v>
      </c>
      <c r="F24" s="13">
        <v>1.2083333333333333</v>
      </c>
      <c r="G24" s="13">
        <v>1.125</v>
      </c>
      <c r="H24" s="13">
        <v>1.1207729468599035</v>
      </c>
    </row>
    <row r="25" spans="2:8" x14ac:dyDescent="0.25">
      <c r="B25" s="55"/>
      <c r="C25" s="42" t="s">
        <v>715</v>
      </c>
      <c r="D25" s="13">
        <v>1.0948905109489051</v>
      </c>
      <c r="E25" s="13">
        <v>1.0714285714285714</v>
      </c>
      <c r="F25" s="13">
        <v>1.4074074074074074</v>
      </c>
      <c r="G25" s="13">
        <v>1.4</v>
      </c>
      <c r="H25" s="13">
        <v>1.1420863309352518</v>
      </c>
    </row>
    <row r="26" spans="2:8" x14ac:dyDescent="0.25">
      <c r="B26" s="55"/>
      <c r="C26" s="42" t="s">
        <v>7</v>
      </c>
      <c r="D26" s="13">
        <v>1.0836501901140685</v>
      </c>
      <c r="E26" s="13">
        <v>1.1489361702127661</v>
      </c>
      <c r="F26" s="13">
        <v>1.2380952380952381</v>
      </c>
      <c r="G26" s="13">
        <v>1.1499999999999999</v>
      </c>
      <c r="H26" s="13">
        <v>1.1210653753026634</v>
      </c>
    </row>
    <row r="27" spans="2:8" x14ac:dyDescent="0.25">
      <c r="B27" s="55"/>
      <c r="C27" s="42" t="s">
        <v>717</v>
      </c>
      <c r="D27" s="13">
        <v>1.0871080139372822</v>
      </c>
      <c r="E27" s="13">
        <v>1.0256410256410255</v>
      </c>
      <c r="F27" s="13">
        <v>1.1868131868131868</v>
      </c>
      <c r="G27" s="13">
        <v>1.2291666666666667</v>
      </c>
      <c r="H27" s="13">
        <v>1.1091269841269842</v>
      </c>
    </row>
    <row r="28" spans="2:8" x14ac:dyDescent="0.25">
      <c r="B28" s="55"/>
      <c r="C28" s="42" t="s">
        <v>12</v>
      </c>
      <c r="D28" s="13">
        <v>1.1058823529411765</v>
      </c>
      <c r="E28" s="13">
        <v>1.0952380952380953</v>
      </c>
      <c r="F28" s="13">
        <v>1.3695652173913044</v>
      </c>
      <c r="G28" s="13">
        <v>1</v>
      </c>
      <c r="H28" s="13">
        <v>1.1456692913385826</v>
      </c>
    </row>
    <row r="29" spans="2:8" x14ac:dyDescent="0.25">
      <c r="B29" s="55"/>
      <c r="C29" s="42" t="s">
        <v>719</v>
      </c>
      <c r="D29" s="13">
        <v>1.1291666666666667</v>
      </c>
      <c r="E29" s="13">
        <v>1.1000000000000001</v>
      </c>
      <c r="F29" s="13">
        <v>1.1111111111111112</v>
      </c>
      <c r="G29" s="13">
        <v>1</v>
      </c>
      <c r="H29" s="13">
        <v>1.120253164556962</v>
      </c>
    </row>
    <row r="30" spans="2:8" x14ac:dyDescent="0.25">
      <c r="B30" s="55"/>
      <c r="C30" s="42" t="s">
        <v>16</v>
      </c>
      <c r="D30" s="13">
        <v>1.0506329113924051</v>
      </c>
      <c r="E30" s="13">
        <v>1.0476190476190477</v>
      </c>
      <c r="F30" s="13">
        <v>1</v>
      </c>
      <c r="G30" s="13">
        <v>1</v>
      </c>
      <c r="H30" s="13">
        <v>1.0430622009569377</v>
      </c>
    </row>
    <row r="31" spans="2:8" x14ac:dyDescent="0.25">
      <c r="B31" s="55"/>
      <c r="C31" s="42" t="s">
        <v>10</v>
      </c>
      <c r="D31" s="13">
        <v>1.0580357142857142</v>
      </c>
      <c r="E31" s="13">
        <v>1.0263157894736843</v>
      </c>
      <c r="F31" s="13">
        <v>1.144927536231884</v>
      </c>
      <c r="G31" s="13">
        <v>1</v>
      </c>
      <c r="H31" s="13">
        <v>1.0685714285714285</v>
      </c>
    </row>
    <row r="32" spans="2:8" x14ac:dyDescent="0.25">
      <c r="B32" s="55"/>
      <c r="C32" s="42" t="s">
        <v>1</v>
      </c>
      <c r="D32" s="13">
        <v>1.0732984293193717</v>
      </c>
      <c r="E32" s="13">
        <v>1.1428571428571428</v>
      </c>
      <c r="F32" s="13">
        <v>1.1956521739130435</v>
      </c>
      <c r="G32" s="13">
        <v>1.0416666666666667</v>
      </c>
      <c r="H32" s="13">
        <v>1.0957446808510638</v>
      </c>
    </row>
    <row r="33" spans="2:8" x14ac:dyDescent="0.25">
      <c r="B33" s="57"/>
      <c r="C33" s="42" t="s">
        <v>14</v>
      </c>
      <c r="D33" s="13">
        <v>1.0917030567685591</v>
      </c>
      <c r="E33" s="13">
        <v>1.1499999999999999</v>
      </c>
      <c r="F33" s="13">
        <v>1.2258064516129032</v>
      </c>
      <c r="G33" s="13">
        <v>1.1000000000000001</v>
      </c>
      <c r="H33" s="13">
        <v>1.1103448275862069</v>
      </c>
    </row>
    <row r="34" spans="2:8" x14ac:dyDescent="0.25">
      <c r="B34" s="89" t="s">
        <v>961</v>
      </c>
      <c r="C34" s="89"/>
      <c r="D34" s="127">
        <v>1.0887430939226519</v>
      </c>
      <c r="E34" s="127">
        <v>1.0709534368070954</v>
      </c>
      <c r="F34" s="127">
        <v>1.2120743034055728</v>
      </c>
      <c r="G34" s="127">
        <v>1.1404682274247491</v>
      </c>
      <c r="H34" s="127">
        <v>1.1090400745573159</v>
      </c>
    </row>
  </sheetData>
  <mergeCells count="2">
    <mergeCell ref="H8:H9"/>
    <mergeCell ref="D8:G8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P35"/>
  <sheetViews>
    <sheetView zoomScale="80" zoomScaleNormal="80" workbookViewId="0">
      <selection activeCell="EC42" sqref="EC42"/>
    </sheetView>
  </sheetViews>
  <sheetFormatPr defaultRowHeight="15" outlineLevelCol="1" x14ac:dyDescent="0.25"/>
  <cols>
    <col min="1" max="1" width="27.5703125" bestFit="1" customWidth="1"/>
    <col min="2" max="2" width="26.42578125" customWidth="1"/>
    <col min="3" max="3" width="31" hidden="1" customWidth="1" outlineLevel="1"/>
    <col min="4" max="4" width="19.140625" hidden="1" customWidth="1" outlineLevel="1"/>
    <col min="5" max="5" width="19" hidden="1" customWidth="1" outlineLevel="1"/>
    <col min="6" max="6" width="8.140625" hidden="1" customWidth="1" outlineLevel="1"/>
    <col min="7" max="7" width="16.140625" hidden="1" customWidth="1" outlineLevel="1"/>
    <col min="8" max="8" width="21.140625" bestFit="1" customWidth="1" collapsed="1"/>
    <col min="9" max="9" width="12.7109375" hidden="1" customWidth="1" outlineLevel="1"/>
    <col min="10" max="10" width="15.5703125" hidden="1" customWidth="1" outlineLevel="1"/>
    <col min="11" max="11" width="15.28515625" hidden="1" customWidth="1" outlineLevel="1"/>
    <col min="12" max="12" width="16.28515625" hidden="1" customWidth="1" outlineLevel="1"/>
    <col min="13" max="13" width="18.140625" hidden="1" customWidth="1" outlineLevel="1"/>
    <col min="14" max="14" width="19" bestFit="1" customWidth="1" collapsed="1"/>
    <col min="15" max="15" width="28.28515625" hidden="1" customWidth="1" outlineLevel="1"/>
    <col min="16" max="16" width="19.5703125" hidden="1" customWidth="1" outlineLevel="1"/>
    <col min="17" max="17" width="14.28515625" hidden="1" customWidth="1" outlineLevel="1"/>
    <col min="18" max="18" width="10.7109375" hidden="1" customWidth="1" outlineLevel="1"/>
    <col min="19" max="19" width="12.28515625" hidden="1" customWidth="1" outlineLevel="1"/>
    <col min="20" max="20" width="12.5703125" hidden="1" customWidth="1" outlineLevel="1"/>
    <col min="21" max="21" width="6.7109375" hidden="1" customWidth="1" outlineLevel="1"/>
    <col min="22" max="22" width="8.28515625" hidden="1" customWidth="1" outlineLevel="1"/>
    <col min="23" max="23" width="10.28515625" hidden="1" customWidth="1" outlineLevel="1"/>
    <col min="24" max="24" width="19.140625" hidden="1" customWidth="1" outlineLevel="1"/>
    <col min="25" max="25" width="14.7109375" hidden="1" customWidth="1" outlineLevel="1"/>
    <col min="26" max="26" width="22.140625" hidden="1" customWidth="1" outlineLevel="1"/>
    <col min="27" max="27" width="13.85546875" hidden="1" customWidth="1" outlineLevel="1"/>
    <col min="28" max="28" width="10.85546875" hidden="1" customWidth="1" outlineLevel="1"/>
    <col min="29" max="29" width="10.28515625" hidden="1" customWidth="1" outlineLevel="1"/>
    <col min="30" max="30" width="10.42578125" hidden="1" customWidth="1" outlineLevel="1"/>
    <col min="31" max="31" width="10.28515625" hidden="1" customWidth="1" outlineLevel="1"/>
    <col min="32" max="32" width="8.7109375" hidden="1" customWidth="1" outlineLevel="1"/>
    <col min="33" max="33" width="10.85546875" hidden="1" customWidth="1" outlineLevel="1"/>
    <col min="34" max="34" width="8.28515625" hidden="1" customWidth="1" outlineLevel="1"/>
    <col min="35" max="35" width="8.7109375" hidden="1" customWidth="1" outlineLevel="1"/>
    <col min="36" max="36" width="10" hidden="1" customWidth="1" outlineLevel="1"/>
    <col min="37" max="37" width="10.28515625" hidden="1" customWidth="1" outlineLevel="1"/>
    <col min="38" max="38" width="10.7109375" hidden="1" customWidth="1" outlineLevel="1"/>
    <col min="39" max="39" width="9.28515625" hidden="1" customWidth="1" outlineLevel="1"/>
    <col min="40" max="40" width="23.5703125" hidden="1" customWidth="1" outlineLevel="1"/>
    <col min="41" max="41" width="14" hidden="1" customWidth="1" outlineLevel="1"/>
    <col min="42" max="42" width="16.28515625" hidden="1" customWidth="1" outlineLevel="1"/>
    <col min="43" max="43" width="17.28515625" hidden="1" customWidth="1" outlineLevel="1"/>
    <col min="44" max="44" width="9.28515625" hidden="1" customWidth="1" outlineLevel="1"/>
    <col min="45" max="45" width="10.7109375" hidden="1" customWidth="1" outlineLevel="1"/>
    <col min="46" max="46" width="19.7109375" hidden="1" customWidth="1" outlineLevel="1"/>
    <col min="47" max="47" width="34.42578125" bestFit="1" customWidth="1" collapsed="1"/>
    <col min="48" max="48" width="11.140625" hidden="1" customWidth="1" outlineLevel="1"/>
    <col min="49" max="49" width="8.85546875" hidden="1" customWidth="1" outlineLevel="1"/>
    <col min="50" max="50" width="8.5703125" hidden="1" customWidth="1" outlineLevel="1"/>
    <col min="51" max="51" width="8.85546875" hidden="1" customWidth="1" outlineLevel="1"/>
    <col min="52" max="52" width="12.28515625" hidden="1" customWidth="1" outlineLevel="1"/>
    <col min="53" max="53" width="9" hidden="1" customWidth="1" outlineLevel="1"/>
    <col min="54" max="54" width="10.140625" hidden="1" customWidth="1" outlineLevel="1"/>
    <col min="55" max="55" width="4.85546875" hidden="1" customWidth="1" outlineLevel="1"/>
    <col min="56" max="56" width="7.7109375" hidden="1" customWidth="1" outlineLevel="1"/>
    <col min="57" max="58" width="12" hidden="1" customWidth="1" outlineLevel="1"/>
    <col min="59" max="59" width="23.5703125" hidden="1" customWidth="1" outlineLevel="1"/>
    <col min="60" max="60" width="10.85546875" hidden="1" customWidth="1" outlineLevel="1"/>
    <col min="61" max="61" width="11.5703125" hidden="1" customWidth="1" outlineLevel="1"/>
    <col min="62" max="62" width="12.5703125" hidden="1" customWidth="1" outlineLevel="1"/>
    <col min="63" max="63" width="9.85546875" hidden="1" customWidth="1" outlineLevel="1"/>
    <col min="64" max="64" width="15.7109375" hidden="1" customWidth="1" outlineLevel="1"/>
    <col min="65" max="65" width="9.28515625" hidden="1" customWidth="1" outlineLevel="1"/>
    <col min="66" max="66" width="9.5703125" hidden="1" customWidth="1" outlineLevel="1"/>
    <col min="67" max="67" width="10.42578125" hidden="1" customWidth="1" outlineLevel="1"/>
    <col min="68" max="68" width="6.85546875" hidden="1" customWidth="1" outlineLevel="1"/>
    <col min="69" max="69" width="10.85546875" hidden="1" customWidth="1" outlineLevel="1"/>
    <col min="70" max="70" width="9.28515625" hidden="1" customWidth="1" outlineLevel="1"/>
    <col min="71" max="71" width="12.7109375" hidden="1" customWidth="1" outlineLevel="1"/>
    <col min="72" max="72" width="8.7109375" hidden="1" customWidth="1" outlineLevel="1"/>
    <col min="73" max="73" width="10.28515625" hidden="1" customWidth="1" outlineLevel="1"/>
    <col min="74" max="74" width="8.85546875" hidden="1" customWidth="1" outlineLevel="1"/>
    <col min="75" max="75" width="10.7109375" hidden="1" customWidth="1" outlineLevel="1"/>
    <col min="76" max="76" width="7.7109375" hidden="1" customWidth="1" outlineLevel="1"/>
    <col min="77" max="77" width="11.5703125" hidden="1" customWidth="1" outlineLevel="1"/>
    <col min="78" max="78" width="10.42578125" hidden="1" customWidth="1" outlineLevel="1"/>
    <col min="79" max="79" width="7.7109375" hidden="1" customWidth="1" outlineLevel="1"/>
    <col min="80" max="80" width="16.5703125" hidden="1" customWidth="1" outlineLevel="1"/>
    <col min="81" max="81" width="11.5703125" hidden="1" customWidth="1" outlineLevel="1"/>
    <col min="82" max="82" width="14.28515625" hidden="1" customWidth="1" outlineLevel="1"/>
    <col min="83" max="83" width="12.28515625" hidden="1" customWidth="1" outlineLevel="1"/>
    <col min="84" max="84" width="10.28515625" hidden="1" customWidth="1" outlineLevel="1"/>
    <col min="85" max="85" width="9" hidden="1" customWidth="1" outlineLevel="1"/>
    <col min="86" max="86" width="9.7109375" hidden="1" customWidth="1" outlineLevel="1"/>
    <col min="87" max="87" width="8.28515625" hidden="1" customWidth="1" outlineLevel="1"/>
    <col min="88" max="88" width="11" hidden="1" customWidth="1" outlineLevel="1"/>
    <col min="89" max="89" width="8.7109375" hidden="1" customWidth="1" outlineLevel="1"/>
    <col min="90" max="90" width="18.42578125" hidden="1" customWidth="1" outlineLevel="1"/>
    <col min="91" max="91" width="10.42578125" hidden="1" customWidth="1" outlineLevel="1"/>
    <col min="92" max="93" width="18.7109375" hidden="1" customWidth="1" outlineLevel="1"/>
    <col min="94" max="94" width="7.28515625" hidden="1" customWidth="1" outlineLevel="1"/>
    <col min="95" max="95" width="6.140625" hidden="1" customWidth="1" outlineLevel="1"/>
    <col min="96" max="96" width="7.7109375" hidden="1" customWidth="1" outlineLevel="1"/>
    <col min="97" max="97" width="8.5703125" hidden="1" customWidth="1" outlineLevel="1"/>
    <col min="98" max="98" width="7.140625" hidden="1" customWidth="1" outlineLevel="1"/>
    <col min="99" max="99" width="9.140625" hidden="1" customWidth="1" outlineLevel="1"/>
    <col min="100" max="100" width="9.42578125" hidden="1" customWidth="1" outlineLevel="1"/>
    <col min="101" max="101" width="10.42578125" hidden="1" customWidth="1" outlineLevel="1"/>
    <col min="102" max="102" width="11.85546875" hidden="1" customWidth="1" outlineLevel="1"/>
    <col min="103" max="104" width="22.28515625" hidden="1" customWidth="1" outlineLevel="1"/>
    <col min="105" max="105" width="7.140625" hidden="1" customWidth="1" outlineLevel="1"/>
    <col min="106" max="106" width="9.7109375" hidden="1" customWidth="1" outlineLevel="1"/>
    <col min="107" max="107" width="6.140625" hidden="1" customWidth="1" outlineLevel="1"/>
    <col min="108" max="108" width="15.42578125" hidden="1" customWidth="1" outlineLevel="1"/>
    <col min="109" max="109" width="17.28515625" bestFit="1" customWidth="1" collapsed="1"/>
    <col min="110" max="110" width="15" hidden="1" customWidth="1" outlineLevel="1"/>
    <col min="111" max="111" width="6" hidden="1" customWidth="1" outlineLevel="1"/>
    <col min="112" max="112" width="9.7109375" hidden="1" customWidth="1" outlineLevel="1"/>
    <col min="113" max="113" width="9.28515625" hidden="1" customWidth="1" outlineLevel="1"/>
    <col min="114" max="114" width="17.28515625" hidden="1" customWidth="1" outlineLevel="1"/>
    <col min="115" max="115" width="10.85546875" hidden="1" customWidth="1" outlineLevel="1"/>
    <col min="116" max="116" width="20.140625" hidden="1" customWidth="1" outlineLevel="1"/>
    <col min="117" max="117" width="9.28515625" hidden="1" customWidth="1" outlineLevel="1"/>
    <col min="118" max="118" width="12" hidden="1" customWidth="1" outlineLevel="1"/>
    <col min="119" max="119" width="11" hidden="1" customWidth="1" outlineLevel="1"/>
    <col min="120" max="120" width="8.7109375" hidden="1" customWidth="1" outlineLevel="1"/>
    <col min="121" max="121" width="11.28515625" hidden="1" customWidth="1" outlineLevel="1"/>
    <col min="122" max="122" width="8" hidden="1" customWidth="1" outlineLevel="1"/>
    <col min="123" max="123" width="19.140625" hidden="1" customWidth="1" outlineLevel="1"/>
    <col min="124" max="124" width="20" hidden="1" customWidth="1" outlineLevel="1"/>
    <col min="125" max="125" width="8.5703125" hidden="1" customWidth="1" outlineLevel="1"/>
    <col min="126" max="126" width="12.28515625" hidden="1" customWidth="1" outlineLevel="1"/>
    <col min="127" max="127" width="9.7109375" hidden="1" customWidth="1" outlineLevel="1"/>
    <col min="128" max="128" width="14.140625" hidden="1" customWidth="1" outlineLevel="1"/>
    <col min="129" max="129" width="6.85546875" hidden="1" customWidth="1" outlineLevel="1"/>
    <col min="130" max="131" width="7.7109375" hidden="1" customWidth="1" outlineLevel="1"/>
    <col min="132" max="132" width="9.7109375" hidden="1" customWidth="1" outlineLevel="1"/>
    <col min="133" max="133" width="21.28515625" bestFit="1" customWidth="1" collapsed="1"/>
    <col min="134" max="134" width="14.140625" hidden="1" customWidth="1" outlineLevel="1"/>
    <col min="135" max="135" width="7.7109375" hidden="1" customWidth="1" outlineLevel="1"/>
    <col min="136" max="136" width="7.85546875" hidden="1" customWidth="1" outlineLevel="1"/>
    <col min="137" max="137" width="7" hidden="1" customWidth="1" outlineLevel="1"/>
    <col min="138" max="138" width="6.5703125" hidden="1" customWidth="1" outlineLevel="1"/>
    <col min="139" max="139" width="8" hidden="1" customWidth="1" outlineLevel="1"/>
    <col min="140" max="140" width="9.42578125" hidden="1" customWidth="1" outlineLevel="1"/>
    <col min="141" max="141" width="11.7109375" hidden="1" customWidth="1" outlineLevel="1"/>
    <col min="142" max="142" width="9.140625" hidden="1" customWidth="1" outlineLevel="1"/>
    <col min="143" max="143" width="12" hidden="1" customWidth="1" outlineLevel="1"/>
    <col min="144" max="144" width="8.140625" hidden="1" customWidth="1" outlineLevel="1"/>
    <col min="145" max="145" width="16.5703125" bestFit="1" customWidth="1" collapsed="1"/>
    <col min="146" max="146" width="18.28515625" bestFit="1" customWidth="1"/>
  </cols>
  <sheetData>
    <row r="1" spans="1:146" x14ac:dyDescent="0.25">
      <c r="A1" s="7" t="s">
        <v>504</v>
      </c>
    </row>
    <row r="3" spans="1:146" ht="18.75" x14ac:dyDescent="0.3">
      <c r="A3" s="8" t="s">
        <v>704</v>
      </c>
    </row>
    <row r="5" spans="1:146" x14ac:dyDescent="0.25">
      <c r="A5" t="s">
        <v>502</v>
      </c>
      <c r="B5" s="4" t="s">
        <v>1017</v>
      </c>
    </row>
    <row r="6" spans="1:146" x14ac:dyDescent="0.25">
      <c r="A6" t="s">
        <v>503</v>
      </c>
      <c r="B6" t="s">
        <v>699</v>
      </c>
    </row>
    <row r="8" spans="1:146" x14ac:dyDescent="0.25">
      <c r="B8" s="129"/>
      <c r="C8" s="129" t="s">
        <v>1016</v>
      </c>
      <c r="D8" s="129"/>
      <c r="E8" s="129"/>
      <c r="F8" s="129"/>
      <c r="G8" s="129"/>
      <c r="H8" s="129" t="s">
        <v>1016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</row>
    <row r="9" spans="1:146" s="4" customFormat="1" x14ac:dyDescent="0.25">
      <c r="B9" s="94"/>
      <c r="C9" s="129" t="s">
        <v>665</v>
      </c>
      <c r="D9" s="129"/>
      <c r="E9" s="129"/>
      <c r="F9" s="129"/>
      <c r="G9" s="129"/>
      <c r="H9" s="94" t="s">
        <v>933</v>
      </c>
      <c r="I9" s="94" t="s">
        <v>934</v>
      </c>
      <c r="J9" s="94"/>
      <c r="K9" s="94"/>
      <c r="L9" s="94"/>
      <c r="M9" s="94"/>
      <c r="N9" s="94" t="s">
        <v>938</v>
      </c>
      <c r="O9" s="94" t="s">
        <v>666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 t="s">
        <v>947</v>
      </c>
      <c r="AV9" s="94" t="s">
        <v>667</v>
      </c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 t="s">
        <v>959</v>
      </c>
      <c r="DF9" s="94" t="s">
        <v>668</v>
      </c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 t="s">
        <v>961</v>
      </c>
      <c r="ED9" s="94" t="s">
        <v>669</v>
      </c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 t="s">
        <v>971</v>
      </c>
      <c r="EP9" s="94" t="s">
        <v>18</v>
      </c>
    </row>
    <row r="10" spans="1:146" s="4" customFormat="1" x14ac:dyDescent="0.25">
      <c r="B10" s="97" t="s">
        <v>1015</v>
      </c>
      <c r="C10" s="130" t="s">
        <v>448</v>
      </c>
      <c r="D10" s="130" t="s">
        <v>404</v>
      </c>
      <c r="E10" s="130" t="s">
        <v>449</v>
      </c>
      <c r="F10" s="130" t="s">
        <v>406</v>
      </c>
      <c r="G10" s="130" t="s">
        <v>407</v>
      </c>
      <c r="H10" s="97"/>
      <c r="I10" s="97" t="s">
        <v>452</v>
      </c>
      <c r="J10" s="97" t="s">
        <v>670</v>
      </c>
      <c r="K10" s="97" t="s">
        <v>936</v>
      </c>
      <c r="L10" s="97" t="s">
        <v>206</v>
      </c>
      <c r="M10" s="97" t="s">
        <v>408</v>
      </c>
      <c r="N10" s="97"/>
      <c r="O10" s="97" t="s">
        <v>409</v>
      </c>
      <c r="P10" s="97" t="s">
        <v>410</v>
      </c>
      <c r="Q10" s="97" t="s">
        <v>939</v>
      </c>
      <c r="R10" s="97" t="s">
        <v>411</v>
      </c>
      <c r="S10" s="97" t="s">
        <v>412</v>
      </c>
      <c r="T10" s="97" t="s">
        <v>942</v>
      </c>
      <c r="U10" s="97" t="s">
        <v>454</v>
      </c>
      <c r="V10" s="97" t="s">
        <v>455</v>
      </c>
      <c r="W10" s="97" t="s">
        <v>413</v>
      </c>
      <c r="X10" s="97" t="s">
        <v>414</v>
      </c>
      <c r="Y10" s="97" t="s">
        <v>456</v>
      </c>
      <c r="Z10" s="97" t="s">
        <v>415</v>
      </c>
      <c r="AA10" s="97" t="s">
        <v>457</v>
      </c>
      <c r="AB10" s="97" t="s">
        <v>653</v>
      </c>
      <c r="AC10" s="97" t="s">
        <v>416</v>
      </c>
      <c r="AD10" s="97" t="s">
        <v>458</v>
      </c>
      <c r="AE10" s="97" t="s">
        <v>250</v>
      </c>
      <c r="AF10" s="97" t="s">
        <v>417</v>
      </c>
      <c r="AG10" s="97" t="s">
        <v>459</v>
      </c>
      <c r="AH10" s="97" t="s">
        <v>460</v>
      </c>
      <c r="AI10" s="97" t="s">
        <v>418</v>
      </c>
      <c r="AJ10" s="97" t="s">
        <v>205</v>
      </c>
      <c r="AK10" s="97" t="s">
        <v>461</v>
      </c>
      <c r="AL10" s="97" t="s">
        <v>283</v>
      </c>
      <c r="AM10" s="97" t="s">
        <v>252</v>
      </c>
      <c r="AN10" s="97" t="s">
        <v>419</v>
      </c>
      <c r="AO10" s="97" t="s">
        <v>462</v>
      </c>
      <c r="AP10" s="97" t="s">
        <v>463</v>
      </c>
      <c r="AQ10" s="97" t="s">
        <v>465</v>
      </c>
      <c r="AR10" s="97" t="s">
        <v>466</v>
      </c>
      <c r="AS10" s="97" t="s">
        <v>945</v>
      </c>
      <c r="AT10" s="97" t="s">
        <v>467</v>
      </c>
      <c r="AU10" s="97"/>
      <c r="AV10" s="97" t="s">
        <v>208</v>
      </c>
      <c r="AW10" s="97" t="s">
        <v>654</v>
      </c>
      <c r="AX10" s="97" t="s">
        <v>421</v>
      </c>
      <c r="AY10" s="97" t="s">
        <v>469</v>
      </c>
      <c r="AZ10" s="97" t="s">
        <v>422</v>
      </c>
      <c r="BA10" s="97" t="s">
        <v>423</v>
      </c>
      <c r="BB10" s="97" t="s">
        <v>470</v>
      </c>
      <c r="BC10" s="97" t="s">
        <v>655</v>
      </c>
      <c r="BD10" s="97" t="s">
        <v>472</v>
      </c>
      <c r="BE10" s="97" t="s">
        <v>473</v>
      </c>
      <c r="BF10" s="97" t="s">
        <v>338</v>
      </c>
      <c r="BG10" s="97" t="s">
        <v>124</v>
      </c>
      <c r="BH10" s="97" t="s">
        <v>425</v>
      </c>
      <c r="BI10" s="97" t="s">
        <v>426</v>
      </c>
      <c r="BJ10" s="97" t="s">
        <v>475</v>
      </c>
      <c r="BK10" s="97" t="s">
        <v>162</v>
      </c>
      <c r="BL10" s="97" t="s">
        <v>427</v>
      </c>
      <c r="BM10" s="97" t="s">
        <v>476</v>
      </c>
      <c r="BN10" s="97" t="s">
        <v>165</v>
      </c>
      <c r="BO10" s="97" t="s">
        <v>428</v>
      </c>
      <c r="BP10" s="97" t="s">
        <v>244</v>
      </c>
      <c r="BQ10" s="97" t="s">
        <v>478</v>
      </c>
      <c r="BR10" s="97" t="s">
        <v>429</v>
      </c>
      <c r="BS10" s="97" t="s">
        <v>479</v>
      </c>
      <c r="BT10" s="97" t="s">
        <v>324</v>
      </c>
      <c r="BU10" s="97" t="s">
        <v>671</v>
      </c>
      <c r="BV10" s="97" t="s">
        <v>204</v>
      </c>
      <c r="BW10" s="97" t="s">
        <v>245</v>
      </c>
      <c r="BX10" s="97" t="s">
        <v>207</v>
      </c>
      <c r="BY10" s="97" t="s">
        <v>430</v>
      </c>
      <c r="BZ10" s="97" t="s">
        <v>662</v>
      </c>
      <c r="CA10" s="97" t="s">
        <v>210</v>
      </c>
      <c r="CB10" s="97" t="s">
        <v>480</v>
      </c>
      <c r="CC10" s="97" t="s">
        <v>481</v>
      </c>
      <c r="CD10" s="97" t="s">
        <v>431</v>
      </c>
      <c r="CE10" s="97" t="s">
        <v>164</v>
      </c>
      <c r="CF10" s="97" t="s">
        <v>432</v>
      </c>
      <c r="CG10" s="97" t="s">
        <v>482</v>
      </c>
      <c r="CH10" s="97" t="s">
        <v>483</v>
      </c>
      <c r="CI10" s="97" t="s">
        <v>484</v>
      </c>
      <c r="CJ10" s="97" t="s">
        <v>243</v>
      </c>
      <c r="CK10" s="97" t="s">
        <v>433</v>
      </c>
      <c r="CL10" s="97" t="s">
        <v>953</v>
      </c>
      <c r="CM10" s="97" t="s">
        <v>434</v>
      </c>
      <c r="CN10" s="97" t="s">
        <v>485</v>
      </c>
      <c r="CO10" s="97" t="s">
        <v>166</v>
      </c>
      <c r="CP10" s="97" t="s">
        <v>486</v>
      </c>
      <c r="CQ10" s="97" t="s">
        <v>163</v>
      </c>
      <c r="CR10" s="97" t="s">
        <v>487</v>
      </c>
      <c r="CS10" s="97" t="s">
        <v>435</v>
      </c>
      <c r="CT10" s="97" t="s">
        <v>242</v>
      </c>
      <c r="CU10" s="97" t="s">
        <v>656</v>
      </c>
      <c r="CV10" s="97" t="s">
        <v>436</v>
      </c>
      <c r="CW10" s="97" t="s">
        <v>488</v>
      </c>
      <c r="CX10" s="97" t="s">
        <v>489</v>
      </c>
      <c r="CY10" s="97" t="s">
        <v>956</v>
      </c>
      <c r="CZ10" s="97" t="s">
        <v>437</v>
      </c>
      <c r="DA10" s="97" t="s">
        <v>871</v>
      </c>
      <c r="DB10" s="97" t="s">
        <v>211</v>
      </c>
      <c r="DC10" s="97" t="s">
        <v>490</v>
      </c>
      <c r="DD10" s="97" t="s">
        <v>491</v>
      </c>
      <c r="DE10" s="97"/>
      <c r="DF10" s="97" t="s">
        <v>438</v>
      </c>
      <c r="DG10" s="97" t="s">
        <v>212</v>
      </c>
      <c r="DH10" s="97" t="s">
        <v>220</v>
      </c>
      <c r="DI10" s="97" t="s">
        <v>439</v>
      </c>
      <c r="DJ10" s="97" t="s">
        <v>336</v>
      </c>
      <c r="DK10" s="97" t="s">
        <v>663</v>
      </c>
      <c r="DL10" s="97" t="s">
        <v>440</v>
      </c>
      <c r="DM10" s="97" t="s">
        <v>209</v>
      </c>
      <c r="DN10" s="97" t="s">
        <v>314</v>
      </c>
      <c r="DO10" s="97" t="s">
        <v>493</v>
      </c>
      <c r="DP10" s="97" t="s">
        <v>441</v>
      </c>
      <c r="DQ10" s="97" t="s">
        <v>325</v>
      </c>
      <c r="DR10" s="97" t="s">
        <v>442</v>
      </c>
      <c r="DS10" s="97" t="s">
        <v>221</v>
      </c>
      <c r="DT10" s="97" t="s">
        <v>443</v>
      </c>
      <c r="DU10" s="97" t="s">
        <v>444</v>
      </c>
      <c r="DV10" s="97" t="s">
        <v>445</v>
      </c>
      <c r="DW10" s="97" t="s">
        <v>145</v>
      </c>
      <c r="DX10" s="97" t="s">
        <v>337</v>
      </c>
      <c r="DY10" s="97" t="s">
        <v>446</v>
      </c>
      <c r="DZ10" s="97" t="s">
        <v>494</v>
      </c>
      <c r="EA10" s="97" t="s">
        <v>78</v>
      </c>
      <c r="EB10" s="97" t="s">
        <v>144</v>
      </c>
      <c r="EC10" s="97"/>
      <c r="ED10" s="97" t="s">
        <v>657</v>
      </c>
      <c r="EE10" s="97" t="s">
        <v>496</v>
      </c>
      <c r="EF10" s="97" t="s">
        <v>963</v>
      </c>
      <c r="EG10" s="97" t="s">
        <v>497</v>
      </c>
      <c r="EH10" s="97" t="s">
        <v>658</v>
      </c>
      <c r="EI10" s="97" t="s">
        <v>918</v>
      </c>
      <c r="EJ10" s="97" t="s">
        <v>664</v>
      </c>
      <c r="EK10" s="97" t="s">
        <v>246</v>
      </c>
      <c r="EL10" s="97" t="s">
        <v>659</v>
      </c>
      <c r="EM10" s="97" t="s">
        <v>447</v>
      </c>
      <c r="EN10" s="97" t="s">
        <v>499</v>
      </c>
      <c r="EO10" s="97"/>
      <c r="EP10" s="97"/>
    </row>
    <row r="11" spans="1:146" x14ac:dyDescent="0.25">
      <c r="B11" s="114" t="s">
        <v>999</v>
      </c>
      <c r="C11" s="132">
        <v>1.2</v>
      </c>
      <c r="D11" s="132">
        <v>1.0666666666666667</v>
      </c>
      <c r="E11" s="132">
        <v>1</v>
      </c>
      <c r="F11" s="132"/>
      <c r="G11" s="132">
        <v>1</v>
      </c>
      <c r="H11" s="131">
        <v>1.0671140939597314</v>
      </c>
      <c r="I11" s="132">
        <v>1</v>
      </c>
      <c r="J11" s="132">
        <v>1</v>
      </c>
      <c r="K11" s="132"/>
      <c r="L11" s="132">
        <v>1</v>
      </c>
      <c r="M11" s="132">
        <v>1</v>
      </c>
      <c r="N11" s="131">
        <v>1</v>
      </c>
      <c r="O11" s="132">
        <v>1.1355932203389831</v>
      </c>
      <c r="P11" s="132">
        <v>1</v>
      </c>
      <c r="Q11" s="132">
        <v>1</v>
      </c>
      <c r="R11" s="132">
        <v>1.3333333333333333</v>
      </c>
      <c r="S11" s="132">
        <v>1.5</v>
      </c>
      <c r="T11" s="132">
        <v>1.5</v>
      </c>
      <c r="U11" s="132">
        <v>1</v>
      </c>
      <c r="V11" s="132">
        <v>1</v>
      </c>
      <c r="W11" s="132">
        <v>1</v>
      </c>
      <c r="X11" s="132">
        <v>1</v>
      </c>
      <c r="Y11" s="132">
        <v>1.1000000000000001</v>
      </c>
      <c r="Z11" s="132">
        <v>1.3333333333333333</v>
      </c>
      <c r="AA11" s="132">
        <v>1</v>
      </c>
      <c r="AB11" s="132">
        <v>1.3333333333333333</v>
      </c>
      <c r="AC11" s="132">
        <v>1.1363636363636365</v>
      </c>
      <c r="AD11" s="132">
        <v>1.4285714285714286</v>
      </c>
      <c r="AE11" s="132">
        <v>1.1132075471698113</v>
      </c>
      <c r="AF11" s="132">
        <v>1.0735294117647058</v>
      </c>
      <c r="AG11" s="132">
        <v>1.2307692307692308</v>
      </c>
      <c r="AH11" s="132">
        <v>1.2</v>
      </c>
      <c r="AI11" s="132">
        <v>1.1499999999999999</v>
      </c>
      <c r="AJ11" s="132">
        <v>1</v>
      </c>
      <c r="AK11" s="132">
        <v>1.3333333333333333</v>
      </c>
      <c r="AL11" s="132">
        <v>1.1071428571428572</v>
      </c>
      <c r="AM11" s="132">
        <v>1.2121212121212122</v>
      </c>
      <c r="AN11" s="132">
        <v>2</v>
      </c>
      <c r="AO11" s="132">
        <v>1</v>
      </c>
      <c r="AP11" s="132">
        <v>1</v>
      </c>
      <c r="AQ11" s="132">
        <v>1.1481481481481481</v>
      </c>
      <c r="AR11" s="132">
        <v>1.3333333333333333</v>
      </c>
      <c r="AS11" s="132">
        <v>1</v>
      </c>
      <c r="AT11" s="132">
        <v>1</v>
      </c>
      <c r="AU11" s="131">
        <v>1.1457943925233645</v>
      </c>
      <c r="AV11" s="132"/>
      <c r="AW11" s="132"/>
      <c r="AX11" s="132"/>
      <c r="AY11" s="132"/>
      <c r="AZ11" s="132"/>
      <c r="BA11" s="132"/>
      <c r="BB11" s="132">
        <v>1</v>
      </c>
      <c r="BC11" s="132"/>
      <c r="BD11" s="132"/>
      <c r="BE11" s="132"/>
      <c r="BF11" s="132">
        <v>1</v>
      </c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>
        <v>1</v>
      </c>
      <c r="BW11" s="132"/>
      <c r="BX11" s="132">
        <v>1</v>
      </c>
      <c r="BY11" s="132"/>
      <c r="BZ11" s="132"/>
      <c r="CA11" s="132"/>
      <c r="CB11" s="132">
        <v>1.2</v>
      </c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>
        <v>1</v>
      </c>
      <c r="CZ11" s="132"/>
      <c r="DA11" s="132"/>
      <c r="DB11" s="132"/>
      <c r="DC11" s="132"/>
      <c r="DD11" s="132"/>
      <c r="DE11" s="131">
        <v>1.0625</v>
      </c>
      <c r="DF11" s="132"/>
      <c r="DG11" s="132"/>
      <c r="DH11" s="132"/>
      <c r="DI11" s="132"/>
      <c r="DJ11" s="132"/>
      <c r="DK11" s="132"/>
      <c r="DL11" s="132"/>
      <c r="DM11" s="132">
        <v>1</v>
      </c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1">
        <v>1</v>
      </c>
      <c r="ED11" s="132"/>
      <c r="EE11" s="132">
        <v>1.25</v>
      </c>
      <c r="EF11" s="132">
        <v>1</v>
      </c>
      <c r="EG11" s="132">
        <v>1</v>
      </c>
      <c r="EH11" s="132">
        <v>1</v>
      </c>
      <c r="EI11" s="132"/>
      <c r="EJ11" s="132">
        <v>1</v>
      </c>
      <c r="EK11" s="132">
        <v>1</v>
      </c>
      <c r="EL11" s="132">
        <v>1</v>
      </c>
      <c r="EM11" s="132">
        <v>1</v>
      </c>
      <c r="EN11" s="132">
        <v>2</v>
      </c>
      <c r="EO11" s="131">
        <v>1.1538461538461537</v>
      </c>
      <c r="EP11" s="132">
        <v>1.1263888888888889</v>
      </c>
    </row>
    <row r="12" spans="1:146" x14ac:dyDescent="0.25">
      <c r="B12" s="9" t="s">
        <v>707</v>
      </c>
      <c r="C12" s="43">
        <v>1</v>
      </c>
      <c r="D12" s="43">
        <v>1.1818181818181819</v>
      </c>
      <c r="E12" s="43">
        <v>1</v>
      </c>
      <c r="F12" s="43"/>
      <c r="G12" s="43"/>
      <c r="H12" s="133">
        <v>1.1538461538461537</v>
      </c>
      <c r="I12" s="43"/>
      <c r="J12" s="43"/>
      <c r="K12" s="43"/>
      <c r="L12" s="43"/>
      <c r="M12" s="43">
        <v>1</v>
      </c>
      <c r="N12" s="133">
        <v>1</v>
      </c>
      <c r="O12" s="43">
        <v>1.1538461538461537</v>
      </c>
      <c r="P12" s="43"/>
      <c r="Q12" s="43">
        <v>1</v>
      </c>
      <c r="R12" s="43">
        <v>1.411764705882353</v>
      </c>
      <c r="S12" s="43"/>
      <c r="T12" s="43">
        <v>1</v>
      </c>
      <c r="U12" s="43"/>
      <c r="V12" s="43"/>
      <c r="W12" s="43">
        <v>1</v>
      </c>
      <c r="X12" s="43"/>
      <c r="Y12" s="43"/>
      <c r="Z12" s="43"/>
      <c r="AA12" s="43"/>
      <c r="AB12" s="43">
        <v>1</v>
      </c>
      <c r="AC12" s="43">
        <v>1</v>
      </c>
      <c r="AD12" s="43"/>
      <c r="AE12" s="43">
        <v>1.0677966101694916</v>
      </c>
      <c r="AF12" s="43">
        <v>1.0303030303030303</v>
      </c>
      <c r="AG12" s="43">
        <v>1</v>
      </c>
      <c r="AH12" s="43">
        <v>1</v>
      </c>
      <c r="AI12" s="43">
        <v>1.125</v>
      </c>
      <c r="AJ12" s="43">
        <v>1</v>
      </c>
      <c r="AK12" s="43">
        <v>2</v>
      </c>
      <c r="AL12" s="43">
        <v>1</v>
      </c>
      <c r="AM12" s="43">
        <v>1.3</v>
      </c>
      <c r="AN12" s="43">
        <v>2</v>
      </c>
      <c r="AO12" s="43"/>
      <c r="AP12" s="43"/>
      <c r="AQ12" s="43">
        <v>1</v>
      </c>
      <c r="AR12" s="43">
        <v>1</v>
      </c>
      <c r="AS12" s="43">
        <v>1</v>
      </c>
      <c r="AT12" s="43"/>
      <c r="AU12" s="133">
        <v>1.1236559139784945</v>
      </c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>
        <v>1</v>
      </c>
      <c r="BW12" s="43"/>
      <c r="BX12" s="43"/>
      <c r="BY12" s="43"/>
      <c r="BZ12" s="43"/>
      <c r="CA12" s="43"/>
      <c r="CB12" s="43">
        <v>1.5</v>
      </c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>
        <v>1</v>
      </c>
      <c r="CZ12" s="43"/>
      <c r="DA12" s="43"/>
      <c r="DB12" s="43"/>
      <c r="DC12" s="43"/>
      <c r="DD12" s="43"/>
      <c r="DE12" s="133">
        <v>1.1666666666666667</v>
      </c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133"/>
      <c r="ED12" s="43"/>
      <c r="EE12" s="43">
        <v>1</v>
      </c>
      <c r="EF12" s="43">
        <v>1</v>
      </c>
      <c r="EG12" s="43"/>
      <c r="EH12" s="43"/>
      <c r="EI12" s="43"/>
      <c r="EJ12" s="43">
        <v>1</v>
      </c>
      <c r="EK12" s="43"/>
      <c r="EL12" s="43"/>
      <c r="EM12" s="43"/>
      <c r="EN12" s="43"/>
      <c r="EO12" s="133">
        <v>1</v>
      </c>
      <c r="EP12" s="43">
        <v>1.1244019138755981</v>
      </c>
    </row>
    <row r="13" spans="1:146" x14ac:dyDescent="0.25">
      <c r="B13" s="9" t="s">
        <v>711</v>
      </c>
      <c r="C13" s="43"/>
      <c r="D13" s="43">
        <v>1</v>
      </c>
      <c r="E13" s="43"/>
      <c r="F13" s="43"/>
      <c r="G13" s="43"/>
      <c r="H13" s="133">
        <v>1</v>
      </c>
      <c r="I13" s="43"/>
      <c r="J13" s="43"/>
      <c r="K13" s="43"/>
      <c r="L13" s="43"/>
      <c r="M13" s="43"/>
      <c r="N13" s="133"/>
      <c r="O13" s="43">
        <v>1.1875</v>
      </c>
      <c r="P13" s="43">
        <v>1</v>
      </c>
      <c r="Q13" s="43"/>
      <c r="R13" s="43">
        <v>1</v>
      </c>
      <c r="S13" s="43">
        <v>1.5</v>
      </c>
      <c r="T13" s="43">
        <v>1.6666666666666667</v>
      </c>
      <c r="U13" s="43">
        <v>1</v>
      </c>
      <c r="V13" s="43">
        <v>1</v>
      </c>
      <c r="W13" s="43"/>
      <c r="X13" s="43"/>
      <c r="Y13" s="43"/>
      <c r="Z13" s="43"/>
      <c r="AA13" s="43"/>
      <c r="AB13" s="43">
        <v>2</v>
      </c>
      <c r="AC13" s="43">
        <v>1</v>
      </c>
      <c r="AD13" s="43">
        <v>1.5</v>
      </c>
      <c r="AE13" s="43">
        <v>1.1351351351351351</v>
      </c>
      <c r="AF13" s="43">
        <v>1.1904761904761905</v>
      </c>
      <c r="AG13" s="43">
        <v>1.5</v>
      </c>
      <c r="AH13" s="43">
        <v>1.3333333333333333</v>
      </c>
      <c r="AI13" s="43">
        <v>1.3333333333333333</v>
      </c>
      <c r="AJ13" s="43">
        <v>1</v>
      </c>
      <c r="AK13" s="43">
        <v>1.25</v>
      </c>
      <c r="AL13" s="43">
        <v>1</v>
      </c>
      <c r="AM13" s="43">
        <v>1.6</v>
      </c>
      <c r="AN13" s="43"/>
      <c r="AO13" s="43"/>
      <c r="AP13" s="43"/>
      <c r="AQ13" s="43">
        <v>1.1666666666666667</v>
      </c>
      <c r="AR13" s="43">
        <v>1.5</v>
      </c>
      <c r="AS13" s="43">
        <v>1</v>
      </c>
      <c r="AT13" s="43"/>
      <c r="AU13" s="133">
        <v>1.2265625</v>
      </c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133"/>
      <c r="DF13" s="43"/>
      <c r="DG13" s="43"/>
      <c r="DH13" s="43"/>
      <c r="DI13" s="43"/>
      <c r="DJ13" s="43"/>
      <c r="DK13" s="43"/>
      <c r="DL13" s="43"/>
      <c r="DM13" s="43">
        <v>1</v>
      </c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133">
        <v>1</v>
      </c>
      <c r="ED13" s="43"/>
      <c r="EE13" s="43">
        <v>1</v>
      </c>
      <c r="EF13" s="43"/>
      <c r="EG13" s="43"/>
      <c r="EH13" s="43">
        <v>1</v>
      </c>
      <c r="EI13" s="43"/>
      <c r="EJ13" s="43"/>
      <c r="EK13" s="43">
        <v>1</v>
      </c>
      <c r="EL13" s="43">
        <v>1</v>
      </c>
      <c r="EM13" s="43">
        <v>1</v>
      </c>
      <c r="EN13" s="43">
        <v>2</v>
      </c>
      <c r="EO13" s="133">
        <v>1.1428571428571428</v>
      </c>
      <c r="EP13" s="43">
        <v>1.2027027027027026</v>
      </c>
    </row>
    <row r="14" spans="1:146" x14ac:dyDescent="0.25">
      <c r="B14" s="9" t="s">
        <v>17</v>
      </c>
      <c r="C14" s="43">
        <v>1.2222222222222223</v>
      </c>
      <c r="D14" s="43">
        <v>1.0618556701030928</v>
      </c>
      <c r="E14" s="43">
        <v>1</v>
      </c>
      <c r="F14" s="43"/>
      <c r="G14" s="43">
        <v>1</v>
      </c>
      <c r="H14" s="133">
        <v>1.064516129032258</v>
      </c>
      <c r="I14" s="43">
        <v>1</v>
      </c>
      <c r="J14" s="43">
        <v>1</v>
      </c>
      <c r="K14" s="43"/>
      <c r="L14" s="43">
        <v>1</v>
      </c>
      <c r="M14" s="43">
        <v>1</v>
      </c>
      <c r="N14" s="133">
        <v>1</v>
      </c>
      <c r="O14" s="43">
        <v>1.0588235294117647</v>
      </c>
      <c r="P14" s="43"/>
      <c r="Q14" s="43"/>
      <c r="R14" s="43">
        <v>1</v>
      </c>
      <c r="S14" s="43"/>
      <c r="T14" s="43"/>
      <c r="U14" s="43"/>
      <c r="V14" s="43"/>
      <c r="W14" s="43">
        <v>1</v>
      </c>
      <c r="X14" s="43">
        <v>1</v>
      </c>
      <c r="Y14" s="43">
        <v>1.1000000000000001</v>
      </c>
      <c r="Z14" s="43">
        <v>1.3333333333333333</v>
      </c>
      <c r="AA14" s="43">
        <v>1</v>
      </c>
      <c r="AB14" s="43"/>
      <c r="AC14" s="43">
        <v>1.2</v>
      </c>
      <c r="AD14" s="43">
        <v>1</v>
      </c>
      <c r="AE14" s="43">
        <v>1.1428571428571428</v>
      </c>
      <c r="AF14" s="43">
        <v>1</v>
      </c>
      <c r="AG14" s="43">
        <v>1.2</v>
      </c>
      <c r="AH14" s="43"/>
      <c r="AI14" s="43">
        <v>1.1111111111111112</v>
      </c>
      <c r="AJ14" s="43">
        <v>1</v>
      </c>
      <c r="AK14" s="43">
        <v>1</v>
      </c>
      <c r="AL14" s="43">
        <v>1.1363636363636365</v>
      </c>
      <c r="AM14" s="43">
        <v>1.0555555555555556</v>
      </c>
      <c r="AN14" s="43"/>
      <c r="AO14" s="43">
        <v>1</v>
      </c>
      <c r="AP14" s="43">
        <v>1</v>
      </c>
      <c r="AQ14" s="43">
        <v>1.25</v>
      </c>
      <c r="AR14" s="43"/>
      <c r="AS14" s="43"/>
      <c r="AT14" s="43">
        <v>1</v>
      </c>
      <c r="AU14" s="133">
        <v>1.1176470588235294</v>
      </c>
      <c r="AV14" s="43"/>
      <c r="AW14" s="43"/>
      <c r="AX14" s="43"/>
      <c r="AY14" s="43"/>
      <c r="AZ14" s="43"/>
      <c r="BA14" s="43"/>
      <c r="BB14" s="43">
        <v>1</v>
      </c>
      <c r="BC14" s="43"/>
      <c r="BD14" s="43"/>
      <c r="BE14" s="43"/>
      <c r="BF14" s="43">
        <v>1</v>
      </c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>
        <v>1</v>
      </c>
      <c r="BW14" s="43"/>
      <c r="BX14" s="43">
        <v>1</v>
      </c>
      <c r="BY14" s="43"/>
      <c r="BZ14" s="43"/>
      <c r="CA14" s="43"/>
      <c r="CB14" s="43">
        <v>1</v>
      </c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133">
        <v>1</v>
      </c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133"/>
      <c r="ED14" s="43"/>
      <c r="EE14" s="43">
        <v>2</v>
      </c>
      <c r="EF14" s="43"/>
      <c r="EG14" s="43">
        <v>1</v>
      </c>
      <c r="EH14" s="43"/>
      <c r="EI14" s="43"/>
      <c r="EJ14" s="43"/>
      <c r="EK14" s="43"/>
      <c r="EL14" s="43"/>
      <c r="EM14" s="43"/>
      <c r="EN14" s="43"/>
      <c r="EO14" s="133">
        <v>1.3333333333333333</v>
      </c>
      <c r="EP14" s="43">
        <v>1.0964187327823691</v>
      </c>
    </row>
    <row r="15" spans="1:146" x14ac:dyDescent="0.25">
      <c r="B15" s="114" t="s">
        <v>667</v>
      </c>
      <c r="C15" s="132"/>
      <c r="D15" s="132">
        <v>1.125</v>
      </c>
      <c r="E15" s="132">
        <v>1</v>
      </c>
      <c r="F15" s="132"/>
      <c r="G15" s="132">
        <v>1</v>
      </c>
      <c r="H15" s="131">
        <v>1.1111111111111112</v>
      </c>
      <c r="I15" s="132">
        <v>1</v>
      </c>
      <c r="J15" s="132"/>
      <c r="K15" s="132"/>
      <c r="L15" s="132"/>
      <c r="M15" s="132"/>
      <c r="N15" s="131">
        <v>1</v>
      </c>
      <c r="O15" s="132"/>
      <c r="P15" s="132"/>
      <c r="Q15" s="132"/>
      <c r="R15" s="132"/>
      <c r="S15" s="132"/>
      <c r="T15" s="132"/>
      <c r="U15" s="132"/>
      <c r="V15" s="132"/>
      <c r="W15" s="132">
        <v>1</v>
      </c>
      <c r="X15" s="132"/>
      <c r="Y15" s="132">
        <v>1</v>
      </c>
      <c r="Z15" s="132">
        <v>1</v>
      </c>
      <c r="AA15" s="132"/>
      <c r="AB15" s="132"/>
      <c r="AC15" s="132">
        <v>1</v>
      </c>
      <c r="AD15" s="132"/>
      <c r="AE15" s="132">
        <v>1</v>
      </c>
      <c r="AF15" s="132">
        <v>1</v>
      </c>
      <c r="AG15" s="132"/>
      <c r="AH15" s="132"/>
      <c r="AI15" s="132"/>
      <c r="AJ15" s="132"/>
      <c r="AK15" s="132"/>
      <c r="AL15" s="132">
        <v>1</v>
      </c>
      <c r="AM15" s="132">
        <v>2</v>
      </c>
      <c r="AN15" s="132"/>
      <c r="AO15" s="132"/>
      <c r="AP15" s="132"/>
      <c r="AQ15" s="132"/>
      <c r="AR15" s="132">
        <v>1</v>
      </c>
      <c r="AS15" s="132"/>
      <c r="AT15" s="132"/>
      <c r="AU15" s="131">
        <v>1.0666666666666667</v>
      </c>
      <c r="AV15" s="132">
        <v>1.0416666666666667</v>
      </c>
      <c r="AW15" s="132">
        <v>1</v>
      </c>
      <c r="AX15" s="132">
        <v>1</v>
      </c>
      <c r="AY15" s="132">
        <v>1.1764705882352942</v>
      </c>
      <c r="AZ15" s="132">
        <v>1.3333333333333333</v>
      </c>
      <c r="BA15" s="132">
        <v>1.0925925925925926</v>
      </c>
      <c r="BB15" s="132">
        <v>1</v>
      </c>
      <c r="BC15" s="132">
        <v>1</v>
      </c>
      <c r="BD15" s="132">
        <v>1</v>
      </c>
      <c r="BE15" s="132">
        <v>1</v>
      </c>
      <c r="BF15" s="132">
        <v>1</v>
      </c>
      <c r="BG15" s="132">
        <v>1</v>
      </c>
      <c r="BH15" s="132">
        <v>1</v>
      </c>
      <c r="BI15" s="132">
        <v>1</v>
      </c>
      <c r="BJ15" s="132">
        <v>1</v>
      </c>
      <c r="BK15" s="132">
        <v>1.0985915492957747</v>
      </c>
      <c r="BL15" s="132">
        <v>1</v>
      </c>
      <c r="BM15" s="132">
        <v>1.1111111111111112</v>
      </c>
      <c r="BN15" s="132">
        <v>1.2758620689655173</v>
      </c>
      <c r="BO15" s="132">
        <v>1.2857142857142858</v>
      </c>
      <c r="BP15" s="132">
        <v>1</v>
      </c>
      <c r="BQ15" s="132">
        <v>1</v>
      </c>
      <c r="BR15" s="132">
        <v>1.2142857142857142</v>
      </c>
      <c r="BS15" s="132">
        <v>1</v>
      </c>
      <c r="BT15" s="132">
        <v>1.103448275862069</v>
      </c>
      <c r="BU15" s="132">
        <v>1</v>
      </c>
      <c r="BV15" s="132">
        <v>1.1024930747922437</v>
      </c>
      <c r="BW15" s="132">
        <v>1</v>
      </c>
      <c r="BX15" s="132">
        <v>1</v>
      </c>
      <c r="BY15" s="132">
        <v>1.05</v>
      </c>
      <c r="BZ15" s="132"/>
      <c r="CA15" s="132">
        <v>1.2</v>
      </c>
      <c r="CB15" s="132">
        <v>1.1428571428571428</v>
      </c>
      <c r="CC15" s="132">
        <v>1.125</v>
      </c>
      <c r="CD15" s="132">
        <v>1</v>
      </c>
      <c r="CE15" s="132">
        <v>1.0779220779220779</v>
      </c>
      <c r="CF15" s="132">
        <v>1</v>
      </c>
      <c r="CG15" s="132">
        <v>1</v>
      </c>
      <c r="CH15" s="132">
        <v>1.0909090909090908</v>
      </c>
      <c r="CI15" s="132">
        <v>2</v>
      </c>
      <c r="CJ15" s="132">
        <v>1.0869565217391304</v>
      </c>
      <c r="CK15" s="132">
        <v>1.3333333333333333</v>
      </c>
      <c r="CL15" s="132"/>
      <c r="CM15" s="132">
        <v>1.1818181818181819</v>
      </c>
      <c r="CN15" s="132">
        <v>1</v>
      </c>
      <c r="CO15" s="132">
        <v>1.0909090909090908</v>
      </c>
      <c r="CP15" s="132">
        <v>1</v>
      </c>
      <c r="CQ15" s="132">
        <v>1.0833333333333333</v>
      </c>
      <c r="CR15" s="132">
        <v>1.0909090909090908</v>
      </c>
      <c r="CS15" s="132">
        <v>1</v>
      </c>
      <c r="CT15" s="132">
        <v>1.1578947368421053</v>
      </c>
      <c r="CU15" s="132">
        <v>1</v>
      </c>
      <c r="CV15" s="132">
        <v>1</v>
      </c>
      <c r="CW15" s="132">
        <v>1.0666666666666667</v>
      </c>
      <c r="CX15" s="132">
        <v>1</v>
      </c>
      <c r="CY15" s="132">
        <v>1</v>
      </c>
      <c r="CZ15" s="132">
        <v>1</v>
      </c>
      <c r="DA15" s="132">
        <v>1</v>
      </c>
      <c r="DB15" s="132">
        <v>1</v>
      </c>
      <c r="DC15" s="132">
        <v>1.2307692307692308</v>
      </c>
      <c r="DD15" s="132"/>
      <c r="DE15" s="131">
        <v>1.0922939068100359</v>
      </c>
      <c r="DF15" s="132"/>
      <c r="DG15" s="132"/>
      <c r="DH15" s="132">
        <v>1</v>
      </c>
      <c r="DI15" s="132">
        <v>1</v>
      </c>
      <c r="DJ15" s="132"/>
      <c r="DK15" s="132"/>
      <c r="DL15" s="132">
        <v>1</v>
      </c>
      <c r="DM15" s="132">
        <v>1</v>
      </c>
      <c r="DN15" s="132">
        <v>1</v>
      </c>
      <c r="DO15" s="132"/>
      <c r="DP15" s="132">
        <v>1</v>
      </c>
      <c r="DQ15" s="132">
        <v>1</v>
      </c>
      <c r="DR15" s="132">
        <v>1</v>
      </c>
      <c r="DS15" s="132">
        <v>1</v>
      </c>
      <c r="DT15" s="132"/>
      <c r="DU15" s="132"/>
      <c r="DV15" s="132"/>
      <c r="DW15" s="132"/>
      <c r="DX15" s="132">
        <v>1</v>
      </c>
      <c r="DY15" s="132"/>
      <c r="DZ15" s="132"/>
      <c r="EA15" s="132">
        <v>1.25</v>
      </c>
      <c r="EB15" s="132">
        <v>1</v>
      </c>
      <c r="EC15" s="131">
        <v>1.0285714285714285</v>
      </c>
      <c r="ED15" s="132"/>
      <c r="EE15" s="132">
        <v>1</v>
      </c>
      <c r="EF15" s="132"/>
      <c r="EG15" s="132"/>
      <c r="EH15" s="132"/>
      <c r="EI15" s="132"/>
      <c r="EJ15" s="132"/>
      <c r="EK15" s="132"/>
      <c r="EL15" s="132"/>
      <c r="EM15" s="132"/>
      <c r="EN15" s="132"/>
      <c r="EO15" s="131">
        <v>1</v>
      </c>
      <c r="EP15" s="132">
        <v>1.090376569037657</v>
      </c>
    </row>
    <row r="16" spans="1:146" x14ac:dyDescent="0.25">
      <c r="B16" s="9" t="s">
        <v>713</v>
      </c>
      <c r="C16" s="43"/>
      <c r="D16" s="43"/>
      <c r="E16" s="43"/>
      <c r="F16" s="43"/>
      <c r="G16" s="43"/>
      <c r="H16" s="133"/>
      <c r="I16" s="43"/>
      <c r="J16" s="43"/>
      <c r="K16" s="43"/>
      <c r="L16" s="43"/>
      <c r="M16" s="43"/>
      <c r="N16" s="13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133"/>
      <c r="AV16" s="43">
        <v>1</v>
      </c>
      <c r="AW16" s="43">
        <v>1</v>
      </c>
      <c r="AX16" s="43">
        <v>1</v>
      </c>
      <c r="AY16" s="43">
        <v>1</v>
      </c>
      <c r="AZ16" s="43">
        <v>1</v>
      </c>
      <c r="BA16" s="43">
        <v>1.2</v>
      </c>
      <c r="BB16" s="43"/>
      <c r="BC16" s="43"/>
      <c r="BD16" s="43">
        <v>1</v>
      </c>
      <c r="BE16" s="43">
        <v>1</v>
      </c>
      <c r="BF16" s="43">
        <v>1</v>
      </c>
      <c r="BG16" s="43"/>
      <c r="BH16" s="43">
        <v>1</v>
      </c>
      <c r="BI16" s="43"/>
      <c r="BJ16" s="43"/>
      <c r="BK16" s="43">
        <v>1</v>
      </c>
      <c r="BL16" s="43">
        <v>1</v>
      </c>
      <c r="BM16" s="43">
        <v>1</v>
      </c>
      <c r="BN16" s="43">
        <v>1.5</v>
      </c>
      <c r="BO16" s="43"/>
      <c r="BP16" s="43">
        <v>1</v>
      </c>
      <c r="BQ16" s="43"/>
      <c r="BR16" s="43">
        <v>1</v>
      </c>
      <c r="BS16" s="43">
        <v>1</v>
      </c>
      <c r="BT16" s="43">
        <v>1</v>
      </c>
      <c r="BU16" s="43"/>
      <c r="BV16" s="43">
        <v>1.25</v>
      </c>
      <c r="BW16" s="43">
        <v>1</v>
      </c>
      <c r="BX16" s="43">
        <v>1</v>
      </c>
      <c r="BY16" s="43"/>
      <c r="BZ16" s="43"/>
      <c r="CA16" s="43">
        <v>1</v>
      </c>
      <c r="CB16" s="43">
        <v>1</v>
      </c>
      <c r="CC16" s="43">
        <v>1</v>
      </c>
      <c r="CD16" s="43">
        <v>1</v>
      </c>
      <c r="CE16" s="43">
        <v>1</v>
      </c>
      <c r="CF16" s="43"/>
      <c r="CG16" s="43"/>
      <c r="CH16" s="43">
        <v>1</v>
      </c>
      <c r="CI16" s="43"/>
      <c r="CJ16" s="43">
        <v>1.1666666666666667</v>
      </c>
      <c r="CK16" s="43"/>
      <c r="CL16" s="43"/>
      <c r="CM16" s="43"/>
      <c r="CN16" s="43"/>
      <c r="CO16" s="43">
        <v>1</v>
      </c>
      <c r="CP16" s="43"/>
      <c r="CQ16" s="43">
        <v>1</v>
      </c>
      <c r="CR16" s="43">
        <v>1</v>
      </c>
      <c r="CS16" s="43">
        <v>1</v>
      </c>
      <c r="CT16" s="43">
        <v>1.1764705882352942</v>
      </c>
      <c r="CU16" s="43"/>
      <c r="CV16" s="43"/>
      <c r="CW16" s="43"/>
      <c r="CX16" s="43"/>
      <c r="CY16" s="43">
        <v>1</v>
      </c>
      <c r="CZ16" s="43"/>
      <c r="DA16" s="43">
        <v>1</v>
      </c>
      <c r="DB16" s="43"/>
      <c r="DC16" s="43"/>
      <c r="DD16" s="43"/>
      <c r="DE16" s="133">
        <v>1.0725806451612903</v>
      </c>
      <c r="DF16" s="43"/>
      <c r="DG16" s="43"/>
      <c r="DH16" s="43"/>
      <c r="DI16" s="43"/>
      <c r="DJ16" s="43"/>
      <c r="DK16" s="43"/>
      <c r="DL16" s="43">
        <v>1</v>
      </c>
      <c r="DM16" s="43"/>
      <c r="DN16" s="43"/>
      <c r="DO16" s="43"/>
      <c r="DP16" s="43"/>
      <c r="DQ16" s="43">
        <v>1</v>
      </c>
      <c r="DR16" s="43"/>
      <c r="DS16" s="43"/>
      <c r="DT16" s="43"/>
      <c r="DU16" s="43"/>
      <c r="DV16" s="43"/>
      <c r="DW16" s="43"/>
      <c r="DX16" s="43"/>
      <c r="DY16" s="43"/>
      <c r="DZ16" s="43"/>
      <c r="EA16" s="43">
        <v>1</v>
      </c>
      <c r="EB16" s="43"/>
      <c r="EC16" s="133">
        <v>1</v>
      </c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133"/>
      <c r="EP16" s="43">
        <v>1.0692307692307692</v>
      </c>
    </row>
    <row r="17" spans="2:146" x14ac:dyDescent="0.25">
      <c r="B17" s="9" t="s">
        <v>15</v>
      </c>
      <c r="C17" s="43"/>
      <c r="D17" s="43">
        <v>1</v>
      </c>
      <c r="E17" s="43"/>
      <c r="F17" s="43"/>
      <c r="G17" s="43"/>
      <c r="H17" s="133">
        <v>1</v>
      </c>
      <c r="I17" s="43"/>
      <c r="J17" s="43"/>
      <c r="K17" s="43"/>
      <c r="L17" s="43"/>
      <c r="M17" s="43"/>
      <c r="N17" s="13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>
        <v>1</v>
      </c>
      <c r="Z17" s="43"/>
      <c r="AA17" s="43"/>
      <c r="AB17" s="43"/>
      <c r="AC17" s="43"/>
      <c r="AD17" s="43"/>
      <c r="AE17" s="43">
        <v>1</v>
      </c>
      <c r="AF17" s="43"/>
      <c r="AG17" s="43"/>
      <c r="AH17" s="43"/>
      <c r="AI17" s="43"/>
      <c r="AJ17" s="43"/>
      <c r="AK17" s="43"/>
      <c r="AL17" s="43">
        <v>1</v>
      </c>
      <c r="AM17" s="43">
        <v>2</v>
      </c>
      <c r="AN17" s="43"/>
      <c r="AO17" s="43"/>
      <c r="AP17" s="43"/>
      <c r="AQ17" s="43"/>
      <c r="AR17" s="43"/>
      <c r="AS17" s="43"/>
      <c r="AT17" s="43"/>
      <c r="AU17" s="133">
        <v>1.25</v>
      </c>
      <c r="AV17" s="43">
        <v>1</v>
      </c>
      <c r="AW17" s="43"/>
      <c r="AX17" s="43"/>
      <c r="AY17" s="43">
        <v>1</v>
      </c>
      <c r="AZ17" s="43">
        <v>2</v>
      </c>
      <c r="BA17" s="43">
        <v>1</v>
      </c>
      <c r="BB17" s="43"/>
      <c r="BC17" s="43"/>
      <c r="BD17" s="43"/>
      <c r="BE17" s="43"/>
      <c r="BF17" s="43">
        <v>1</v>
      </c>
      <c r="BG17" s="43"/>
      <c r="BH17" s="43">
        <v>1</v>
      </c>
      <c r="BI17" s="43"/>
      <c r="BJ17" s="43"/>
      <c r="BK17" s="43">
        <v>1.125</v>
      </c>
      <c r="BL17" s="43"/>
      <c r="BM17" s="43">
        <v>1</v>
      </c>
      <c r="BN17" s="43">
        <v>1.1111111111111112</v>
      </c>
      <c r="BO17" s="43">
        <v>1</v>
      </c>
      <c r="BP17" s="43">
        <v>1</v>
      </c>
      <c r="BQ17" s="43">
        <v>1</v>
      </c>
      <c r="BR17" s="43">
        <v>1.3333333333333333</v>
      </c>
      <c r="BS17" s="43">
        <v>1</v>
      </c>
      <c r="BT17" s="43">
        <v>1</v>
      </c>
      <c r="BU17" s="43">
        <v>1</v>
      </c>
      <c r="BV17" s="43">
        <v>1.0384615384615385</v>
      </c>
      <c r="BW17" s="43">
        <v>1</v>
      </c>
      <c r="BX17" s="43">
        <v>1</v>
      </c>
      <c r="BY17" s="43">
        <v>1</v>
      </c>
      <c r="BZ17" s="43"/>
      <c r="CA17" s="43">
        <v>1</v>
      </c>
      <c r="CB17" s="43">
        <v>1</v>
      </c>
      <c r="CC17" s="43"/>
      <c r="CD17" s="43"/>
      <c r="CE17" s="43">
        <v>1.0384615384615385</v>
      </c>
      <c r="CF17" s="43"/>
      <c r="CG17" s="43"/>
      <c r="CH17" s="43">
        <v>1.5</v>
      </c>
      <c r="CI17" s="43"/>
      <c r="CJ17" s="43">
        <v>1</v>
      </c>
      <c r="CK17" s="43"/>
      <c r="CL17" s="43"/>
      <c r="CM17" s="43">
        <v>1</v>
      </c>
      <c r="CN17" s="43"/>
      <c r="CO17" s="43">
        <v>1</v>
      </c>
      <c r="CP17" s="43">
        <v>1</v>
      </c>
      <c r="CQ17" s="43">
        <v>1</v>
      </c>
      <c r="CR17" s="43">
        <v>2</v>
      </c>
      <c r="CS17" s="43"/>
      <c r="CT17" s="43"/>
      <c r="CU17" s="43"/>
      <c r="CV17" s="43"/>
      <c r="CW17" s="43">
        <v>1</v>
      </c>
      <c r="CX17" s="43"/>
      <c r="CY17" s="43"/>
      <c r="CZ17" s="43">
        <v>1</v>
      </c>
      <c r="DA17" s="43">
        <v>1</v>
      </c>
      <c r="DB17" s="43"/>
      <c r="DC17" s="43">
        <v>1.5</v>
      </c>
      <c r="DD17" s="43"/>
      <c r="DE17" s="133">
        <v>1.0530973451327434</v>
      </c>
      <c r="DF17" s="43"/>
      <c r="DG17" s="43"/>
      <c r="DH17" s="43">
        <v>1</v>
      </c>
      <c r="DI17" s="43"/>
      <c r="DJ17" s="43"/>
      <c r="DK17" s="43"/>
      <c r="DL17" s="43"/>
      <c r="DM17" s="43">
        <v>1</v>
      </c>
      <c r="DN17" s="43">
        <v>1</v>
      </c>
      <c r="DO17" s="43"/>
      <c r="DP17" s="43"/>
      <c r="DQ17" s="43">
        <v>1</v>
      </c>
      <c r="DR17" s="43"/>
      <c r="DS17" s="43"/>
      <c r="DT17" s="43"/>
      <c r="DU17" s="43"/>
      <c r="DV17" s="43"/>
      <c r="DW17" s="43"/>
      <c r="DX17" s="43">
        <v>1</v>
      </c>
      <c r="DY17" s="43"/>
      <c r="DZ17" s="43"/>
      <c r="EA17" s="43">
        <v>1</v>
      </c>
      <c r="EB17" s="43">
        <v>1</v>
      </c>
      <c r="EC17" s="133">
        <v>1</v>
      </c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133"/>
      <c r="EP17" s="43">
        <v>1.0524193548387097</v>
      </c>
    </row>
    <row r="18" spans="2:146" x14ac:dyDescent="0.25">
      <c r="B18" s="9" t="s">
        <v>9</v>
      </c>
      <c r="C18" s="43"/>
      <c r="D18" s="43">
        <v>1</v>
      </c>
      <c r="E18" s="43">
        <v>1</v>
      </c>
      <c r="F18" s="43"/>
      <c r="G18" s="43">
        <v>1</v>
      </c>
      <c r="H18" s="133">
        <v>1</v>
      </c>
      <c r="I18" s="43">
        <v>1</v>
      </c>
      <c r="J18" s="43"/>
      <c r="K18" s="43"/>
      <c r="L18" s="43"/>
      <c r="M18" s="43"/>
      <c r="N18" s="133">
        <v>1</v>
      </c>
      <c r="O18" s="43"/>
      <c r="P18" s="43"/>
      <c r="Q18" s="43"/>
      <c r="R18" s="43"/>
      <c r="S18" s="43"/>
      <c r="T18" s="43"/>
      <c r="U18" s="43"/>
      <c r="V18" s="43"/>
      <c r="W18" s="43">
        <v>1</v>
      </c>
      <c r="X18" s="43"/>
      <c r="Y18" s="43">
        <v>1</v>
      </c>
      <c r="Z18" s="43"/>
      <c r="AA18" s="43"/>
      <c r="AB18" s="43"/>
      <c r="AC18" s="43">
        <v>1</v>
      </c>
      <c r="AD18" s="43"/>
      <c r="AE18" s="43">
        <v>1</v>
      </c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>
        <v>1</v>
      </c>
      <c r="AS18" s="43"/>
      <c r="AT18" s="43"/>
      <c r="AU18" s="133">
        <v>1</v>
      </c>
      <c r="AV18" s="43">
        <v>1.2</v>
      </c>
      <c r="AW18" s="43"/>
      <c r="AX18" s="43"/>
      <c r="AY18" s="43">
        <v>1</v>
      </c>
      <c r="AZ18" s="43"/>
      <c r="BA18" s="43">
        <v>1</v>
      </c>
      <c r="BB18" s="43">
        <v>1</v>
      </c>
      <c r="BC18" s="43">
        <v>1</v>
      </c>
      <c r="BD18" s="43"/>
      <c r="BE18" s="43"/>
      <c r="BF18" s="43">
        <v>1</v>
      </c>
      <c r="BG18" s="43">
        <v>1</v>
      </c>
      <c r="BH18" s="43">
        <v>1</v>
      </c>
      <c r="BI18" s="43">
        <v>1</v>
      </c>
      <c r="BJ18" s="43">
        <v>1</v>
      </c>
      <c r="BK18" s="43">
        <v>1</v>
      </c>
      <c r="BL18" s="43"/>
      <c r="BM18" s="43">
        <v>1.2</v>
      </c>
      <c r="BN18" s="43"/>
      <c r="BO18" s="43">
        <v>1.3333333333333333</v>
      </c>
      <c r="BP18" s="43"/>
      <c r="BQ18" s="43">
        <v>1</v>
      </c>
      <c r="BR18" s="43">
        <v>1.5</v>
      </c>
      <c r="BS18" s="43">
        <v>1</v>
      </c>
      <c r="BT18" s="43">
        <v>1</v>
      </c>
      <c r="BU18" s="43"/>
      <c r="BV18" s="43">
        <v>1.1228070175438596</v>
      </c>
      <c r="BW18" s="43">
        <v>1</v>
      </c>
      <c r="BX18" s="43">
        <v>1</v>
      </c>
      <c r="BY18" s="43">
        <v>1.0769230769230769</v>
      </c>
      <c r="BZ18" s="43"/>
      <c r="CA18" s="43">
        <v>1.5</v>
      </c>
      <c r="CB18" s="43">
        <v>2</v>
      </c>
      <c r="CC18" s="43"/>
      <c r="CD18" s="43">
        <v>1</v>
      </c>
      <c r="CE18" s="43"/>
      <c r="CF18" s="43">
        <v>1</v>
      </c>
      <c r="CG18" s="43"/>
      <c r="CH18" s="43">
        <v>1</v>
      </c>
      <c r="CI18" s="43"/>
      <c r="CJ18" s="43"/>
      <c r="CK18" s="43">
        <v>1.5</v>
      </c>
      <c r="CL18" s="43"/>
      <c r="CM18" s="43">
        <v>1</v>
      </c>
      <c r="CN18" s="43">
        <v>1</v>
      </c>
      <c r="CO18" s="43"/>
      <c r="CP18" s="43">
        <v>1</v>
      </c>
      <c r="CQ18" s="43">
        <v>2</v>
      </c>
      <c r="CR18" s="43">
        <v>1</v>
      </c>
      <c r="CS18" s="43">
        <v>1</v>
      </c>
      <c r="CT18" s="43"/>
      <c r="CU18" s="43">
        <v>1</v>
      </c>
      <c r="CV18" s="43">
        <v>1</v>
      </c>
      <c r="CW18" s="43">
        <v>1.1666666666666667</v>
      </c>
      <c r="CX18" s="43">
        <v>1</v>
      </c>
      <c r="CY18" s="43">
        <v>1</v>
      </c>
      <c r="CZ18" s="43"/>
      <c r="DA18" s="43"/>
      <c r="DB18" s="43">
        <v>1</v>
      </c>
      <c r="DC18" s="43">
        <v>1.2857142857142858</v>
      </c>
      <c r="DD18" s="43"/>
      <c r="DE18" s="133">
        <v>1.1228070175438596</v>
      </c>
      <c r="DF18" s="43"/>
      <c r="DG18" s="43"/>
      <c r="DH18" s="43">
        <v>1</v>
      </c>
      <c r="DI18" s="43"/>
      <c r="DJ18" s="43"/>
      <c r="DK18" s="43"/>
      <c r="DL18" s="43"/>
      <c r="DM18" s="43">
        <v>1</v>
      </c>
      <c r="DN18" s="43"/>
      <c r="DO18" s="43"/>
      <c r="DP18" s="43">
        <v>1</v>
      </c>
      <c r="DQ18" s="43">
        <v>1</v>
      </c>
      <c r="DR18" s="43"/>
      <c r="DS18" s="43">
        <v>1</v>
      </c>
      <c r="DT18" s="43"/>
      <c r="DU18" s="43"/>
      <c r="DV18" s="43"/>
      <c r="DW18" s="43"/>
      <c r="DX18" s="43"/>
      <c r="DY18" s="43"/>
      <c r="DZ18" s="43"/>
      <c r="EA18" s="43">
        <v>1.5</v>
      </c>
      <c r="EB18" s="43"/>
      <c r="EC18" s="133">
        <v>1.1111111111111112</v>
      </c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133"/>
      <c r="EP18" s="43">
        <v>1.1139240506329113</v>
      </c>
    </row>
    <row r="19" spans="2:146" x14ac:dyDescent="0.25">
      <c r="B19" s="9" t="s">
        <v>13</v>
      </c>
      <c r="C19" s="43"/>
      <c r="D19" s="43">
        <v>1.3333333333333333</v>
      </c>
      <c r="E19" s="43"/>
      <c r="F19" s="43"/>
      <c r="G19" s="43"/>
      <c r="H19" s="133">
        <v>1.3333333333333333</v>
      </c>
      <c r="I19" s="43"/>
      <c r="J19" s="43"/>
      <c r="K19" s="43"/>
      <c r="L19" s="43"/>
      <c r="M19" s="43"/>
      <c r="N19" s="13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>
        <v>1</v>
      </c>
      <c r="AA19" s="43"/>
      <c r="AB19" s="43"/>
      <c r="AC19" s="43"/>
      <c r="AD19" s="43"/>
      <c r="AE19" s="43">
        <v>1</v>
      </c>
      <c r="AF19" s="43">
        <v>1</v>
      </c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133">
        <v>1</v>
      </c>
      <c r="AV19" s="43">
        <v>1</v>
      </c>
      <c r="AW19" s="43"/>
      <c r="AX19" s="43"/>
      <c r="AY19" s="43">
        <v>1.3333333333333333</v>
      </c>
      <c r="AZ19" s="43"/>
      <c r="BA19" s="43">
        <v>1.125</v>
      </c>
      <c r="BB19" s="43"/>
      <c r="BC19" s="43"/>
      <c r="BD19" s="43">
        <v>1</v>
      </c>
      <c r="BE19" s="43"/>
      <c r="BF19" s="43">
        <v>1</v>
      </c>
      <c r="BG19" s="43"/>
      <c r="BH19" s="43"/>
      <c r="BI19" s="43"/>
      <c r="BJ19" s="43"/>
      <c r="BK19" s="43">
        <v>1.2</v>
      </c>
      <c r="BL19" s="43">
        <v>1</v>
      </c>
      <c r="BM19" s="43"/>
      <c r="BN19" s="43">
        <v>1.1428571428571428</v>
      </c>
      <c r="BO19" s="43"/>
      <c r="BP19" s="43">
        <v>1</v>
      </c>
      <c r="BQ19" s="43"/>
      <c r="BR19" s="43">
        <v>1</v>
      </c>
      <c r="BS19" s="43">
        <v>1</v>
      </c>
      <c r="BT19" s="43">
        <v>1</v>
      </c>
      <c r="BU19" s="43"/>
      <c r="BV19" s="43">
        <v>1.1000000000000001</v>
      </c>
      <c r="BW19" s="43">
        <v>1</v>
      </c>
      <c r="BX19" s="43">
        <v>1</v>
      </c>
      <c r="BY19" s="43"/>
      <c r="BZ19" s="43"/>
      <c r="CA19" s="43"/>
      <c r="CB19" s="43">
        <v>1</v>
      </c>
      <c r="CC19" s="43">
        <v>2</v>
      </c>
      <c r="CD19" s="43">
        <v>1</v>
      </c>
      <c r="CE19" s="43">
        <v>1.0833333333333333</v>
      </c>
      <c r="CF19" s="43">
        <v>1</v>
      </c>
      <c r="CG19" s="43">
        <v>1</v>
      </c>
      <c r="CH19" s="43">
        <v>1</v>
      </c>
      <c r="CI19" s="43"/>
      <c r="CJ19" s="43">
        <v>1</v>
      </c>
      <c r="CK19" s="43"/>
      <c r="CL19" s="43"/>
      <c r="CM19" s="43">
        <v>1.6666666666666667</v>
      </c>
      <c r="CN19" s="43">
        <v>1</v>
      </c>
      <c r="CO19" s="43">
        <v>1.2142857142857142</v>
      </c>
      <c r="CP19" s="43"/>
      <c r="CQ19" s="43">
        <v>1</v>
      </c>
      <c r="CR19" s="43">
        <v>1</v>
      </c>
      <c r="CS19" s="43">
        <v>1</v>
      </c>
      <c r="CT19" s="43">
        <v>1</v>
      </c>
      <c r="CU19" s="43"/>
      <c r="CV19" s="43"/>
      <c r="CW19" s="43">
        <v>1</v>
      </c>
      <c r="CX19" s="43">
        <v>1</v>
      </c>
      <c r="CY19" s="43">
        <v>1</v>
      </c>
      <c r="CZ19" s="43">
        <v>1</v>
      </c>
      <c r="DA19" s="43">
        <v>1</v>
      </c>
      <c r="DB19" s="43"/>
      <c r="DC19" s="43"/>
      <c r="DD19" s="43"/>
      <c r="DE19" s="133">
        <v>1.0952380952380953</v>
      </c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>
        <v>1</v>
      </c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133">
        <v>1</v>
      </c>
      <c r="ED19" s="43"/>
      <c r="EE19" s="43">
        <v>1</v>
      </c>
      <c r="EF19" s="43"/>
      <c r="EG19" s="43"/>
      <c r="EH19" s="43"/>
      <c r="EI19" s="43"/>
      <c r="EJ19" s="43"/>
      <c r="EK19" s="43"/>
      <c r="EL19" s="43"/>
      <c r="EM19" s="43"/>
      <c r="EN19" s="43"/>
      <c r="EO19" s="133">
        <v>1</v>
      </c>
      <c r="EP19" s="43">
        <v>1.0954773869346734</v>
      </c>
    </row>
    <row r="20" spans="2:146" x14ac:dyDescent="0.25">
      <c r="B20" s="9" t="s">
        <v>4</v>
      </c>
      <c r="C20" s="43"/>
      <c r="D20" s="43">
        <v>1.2857142857142858</v>
      </c>
      <c r="E20" s="43"/>
      <c r="F20" s="43"/>
      <c r="G20" s="43"/>
      <c r="H20" s="133">
        <v>1.2857142857142858</v>
      </c>
      <c r="I20" s="43"/>
      <c r="J20" s="43"/>
      <c r="K20" s="43"/>
      <c r="L20" s="43"/>
      <c r="M20" s="43"/>
      <c r="N20" s="133"/>
      <c r="O20" s="43"/>
      <c r="P20" s="43"/>
      <c r="Q20" s="43"/>
      <c r="R20" s="43"/>
      <c r="S20" s="43"/>
      <c r="T20" s="43"/>
      <c r="U20" s="43"/>
      <c r="V20" s="43"/>
      <c r="W20" s="43">
        <v>1</v>
      </c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33">
        <v>1</v>
      </c>
      <c r="AV20" s="43">
        <v>1.0666666666666667</v>
      </c>
      <c r="AW20" s="43"/>
      <c r="AX20" s="43">
        <v>1</v>
      </c>
      <c r="AY20" s="43">
        <v>1.4</v>
      </c>
      <c r="AZ20" s="43">
        <v>1</v>
      </c>
      <c r="BA20" s="43">
        <v>1.125</v>
      </c>
      <c r="BB20" s="43"/>
      <c r="BC20" s="43"/>
      <c r="BD20" s="43"/>
      <c r="BE20" s="43">
        <v>1</v>
      </c>
      <c r="BF20" s="43">
        <v>1</v>
      </c>
      <c r="BG20" s="43"/>
      <c r="BH20" s="43"/>
      <c r="BI20" s="43"/>
      <c r="BJ20" s="43"/>
      <c r="BK20" s="43">
        <v>1.0833333333333333</v>
      </c>
      <c r="BL20" s="43">
        <v>1</v>
      </c>
      <c r="BM20" s="43">
        <v>1</v>
      </c>
      <c r="BN20" s="43">
        <v>1.4545454545454546</v>
      </c>
      <c r="BO20" s="43"/>
      <c r="BP20" s="43">
        <v>1</v>
      </c>
      <c r="BQ20" s="43">
        <v>1</v>
      </c>
      <c r="BR20" s="43">
        <v>1.25</v>
      </c>
      <c r="BS20" s="43">
        <v>1</v>
      </c>
      <c r="BT20" s="43">
        <v>1.2142857142857142</v>
      </c>
      <c r="BU20" s="43"/>
      <c r="BV20" s="43">
        <v>1.0857142857142856</v>
      </c>
      <c r="BW20" s="43">
        <v>1</v>
      </c>
      <c r="BX20" s="43">
        <v>1</v>
      </c>
      <c r="BY20" s="43">
        <v>1</v>
      </c>
      <c r="BZ20" s="43"/>
      <c r="CA20" s="43"/>
      <c r="CB20" s="43"/>
      <c r="CC20" s="43">
        <v>1</v>
      </c>
      <c r="CD20" s="43">
        <v>1</v>
      </c>
      <c r="CE20" s="43">
        <v>1.5</v>
      </c>
      <c r="CF20" s="43"/>
      <c r="CG20" s="43"/>
      <c r="CH20" s="43">
        <v>1</v>
      </c>
      <c r="CI20" s="43">
        <v>2</v>
      </c>
      <c r="CJ20" s="43">
        <v>1</v>
      </c>
      <c r="CK20" s="43">
        <v>1</v>
      </c>
      <c r="CL20" s="43"/>
      <c r="CM20" s="43"/>
      <c r="CN20" s="43"/>
      <c r="CO20" s="43">
        <v>1.0909090909090908</v>
      </c>
      <c r="CP20" s="43">
        <v>1</v>
      </c>
      <c r="CQ20" s="43">
        <v>1</v>
      </c>
      <c r="CR20" s="43">
        <v>1</v>
      </c>
      <c r="CS20" s="43">
        <v>1</v>
      </c>
      <c r="CT20" s="43">
        <v>1</v>
      </c>
      <c r="CU20" s="43"/>
      <c r="CV20" s="43"/>
      <c r="CW20" s="43">
        <v>1</v>
      </c>
      <c r="CX20" s="43"/>
      <c r="CY20" s="43">
        <v>1</v>
      </c>
      <c r="CZ20" s="43"/>
      <c r="DA20" s="43">
        <v>1</v>
      </c>
      <c r="DB20" s="43">
        <v>1</v>
      </c>
      <c r="DC20" s="43">
        <v>1</v>
      </c>
      <c r="DD20" s="43"/>
      <c r="DE20" s="133">
        <v>1.0993150684931507</v>
      </c>
      <c r="DF20" s="43"/>
      <c r="DG20" s="43"/>
      <c r="DH20" s="43"/>
      <c r="DI20" s="43">
        <v>1</v>
      </c>
      <c r="DJ20" s="43"/>
      <c r="DK20" s="43"/>
      <c r="DL20" s="43"/>
      <c r="DM20" s="43">
        <v>1</v>
      </c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133">
        <v>1</v>
      </c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133"/>
      <c r="EP20" s="43">
        <v>1.1026490066225165</v>
      </c>
    </row>
    <row r="21" spans="2:146" x14ac:dyDescent="0.25">
      <c r="B21" s="114" t="s">
        <v>668</v>
      </c>
      <c r="C21" s="132">
        <v>1</v>
      </c>
      <c r="D21" s="132">
        <v>1.2058823529411764</v>
      </c>
      <c r="E21" s="132">
        <v>1.25</v>
      </c>
      <c r="F21" s="132">
        <v>1</v>
      </c>
      <c r="G21" s="132">
        <v>1</v>
      </c>
      <c r="H21" s="131">
        <v>1.1829268292682926</v>
      </c>
      <c r="I21" s="132">
        <v>1</v>
      </c>
      <c r="J21" s="132"/>
      <c r="K21" s="132">
        <v>2</v>
      </c>
      <c r="L21" s="132"/>
      <c r="M21" s="132">
        <v>1.3333333333333333</v>
      </c>
      <c r="N21" s="131">
        <v>1.2857142857142858</v>
      </c>
      <c r="O21" s="132">
        <v>1.25</v>
      </c>
      <c r="P21" s="132"/>
      <c r="Q21" s="132"/>
      <c r="R21" s="132"/>
      <c r="S21" s="132"/>
      <c r="T21" s="132"/>
      <c r="U21" s="132"/>
      <c r="V21" s="132"/>
      <c r="W21" s="132">
        <v>1</v>
      </c>
      <c r="X21" s="132">
        <v>1</v>
      </c>
      <c r="Y21" s="132">
        <v>1</v>
      </c>
      <c r="Z21" s="132"/>
      <c r="AA21" s="132"/>
      <c r="AB21" s="132"/>
      <c r="AC21" s="132">
        <v>1</v>
      </c>
      <c r="AD21" s="132"/>
      <c r="AE21" s="132">
        <v>1</v>
      </c>
      <c r="AF21" s="132">
        <v>1</v>
      </c>
      <c r="AG21" s="132">
        <v>1</v>
      </c>
      <c r="AH21" s="132"/>
      <c r="AI21" s="132"/>
      <c r="AJ21" s="132"/>
      <c r="AK21" s="132"/>
      <c r="AL21" s="132">
        <v>1</v>
      </c>
      <c r="AM21" s="132">
        <v>1.3333333333333333</v>
      </c>
      <c r="AN21" s="132"/>
      <c r="AO21" s="132"/>
      <c r="AP21" s="132"/>
      <c r="AQ21" s="132"/>
      <c r="AR21" s="132"/>
      <c r="AS21" s="132"/>
      <c r="AT21" s="132">
        <v>1</v>
      </c>
      <c r="AU21" s="131">
        <v>1.0606060606060606</v>
      </c>
      <c r="AV21" s="132">
        <v>1</v>
      </c>
      <c r="AW21" s="132"/>
      <c r="AX21" s="132"/>
      <c r="AY21" s="132">
        <v>1.3214285714285714</v>
      </c>
      <c r="AZ21" s="132"/>
      <c r="BA21" s="132">
        <v>1.0833333333333333</v>
      </c>
      <c r="BB21" s="132">
        <v>1</v>
      </c>
      <c r="BC21" s="132"/>
      <c r="BD21" s="132"/>
      <c r="BE21" s="132">
        <v>1</v>
      </c>
      <c r="BF21" s="132">
        <v>1</v>
      </c>
      <c r="BG21" s="132">
        <v>1.0454545454545454</v>
      </c>
      <c r="BH21" s="132">
        <v>1</v>
      </c>
      <c r="BI21" s="132">
        <v>1</v>
      </c>
      <c r="BJ21" s="132">
        <v>1</v>
      </c>
      <c r="BK21" s="132">
        <v>1</v>
      </c>
      <c r="BL21" s="132">
        <v>1</v>
      </c>
      <c r="BM21" s="132">
        <v>1</v>
      </c>
      <c r="BN21" s="132">
        <v>1</v>
      </c>
      <c r="BO21" s="132">
        <v>1.5</v>
      </c>
      <c r="BP21" s="132"/>
      <c r="BQ21" s="132">
        <v>1</v>
      </c>
      <c r="BR21" s="132">
        <v>1.0789473684210527</v>
      </c>
      <c r="BS21" s="132">
        <v>1</v>
      </c>
      <c r="BT21" s="132">
        <v>1.4444444444444444</v>
      </c>
      <c r="BU21" s="132"/>
      <c r="BV21" s="132">
        <v>1.1245733788395904</v>
      </c>
      <c r="BW21" s="132">
        <v>1</v>
      </c>
      <c r="BX21" s="132">
        <v>1.0819672131147542</v>
      </c>
      <c r="BY21" s="132">
        <v>1.0588235294117647</v>
      </c>
      <c r="BZ21" s="132">
        <v>1</v>
      </c>
      <c r="CA21" s="132">
        <v>1.24</v>
      </c>
      <c r="CB21" s="132">
        <v>1.103448275862069</v>
      </c>
      <c r="CC21" s="132"/>
      <c r="CD21" s="132">
        <v>1</v>
      </c>
      <c r="CE21" s="132"/>
      <c r="CF21" s="132">
        <v>1.0833333333333333</v>
      </c>
      <c r="CG21" s="132"/>
      <c r="CH21" s="132">
        <v>1.25</v>
      </c>
      <c r="CI21" s="132"/>
      <c r="CJ21" s="132">
        <v>1</v>
      </c>
      <c r="CK21" s="132">
        <v>1</v>
      </c>
      <c r="CL21" s="132">
        <v>1</v>
      </c>
      <c r="CM21" s="132">
        <v>1.1166666666666667</v>
      </c>
      <c r="CN21" s="132">
        <v>1</v>
      </c>
      <c r="CO21" s="132"/>
      <c r="CP21" s="132">
        <v>1</v>
      </c>
      <c r="CQ21" s="132"/>
      <c r="CR21" s="132">
        <v>1.0454545454545454</v>
      </c>
      <c r="CS21" s="132">
        <v>1.2</v>
      </c>
      <c r="CT21" s="132"/>
      <c r="CU21" s="132"/>
      <c r="CV21" s="132"/>
      <c r="CW21" s="132">
        <v>1</v>
      </c>
      <c r="CX21" s="132">
        <v>1</v>
      </c>
      <c r="CY21" s="132">
        <v>1.3333333333333333</v>
      </c>
      <c r="CZ21" s="132">
        <v>1.6</v>
      </c>
      <c r="DA21" s="132"/>
      <c r="DB21" s="132">
        <v>1</v>
      </c>
      <c r="DC21" s="132">
        <v>1.0714285714285714</v>
      </c>
      <c r="DD21" s="132">
        <v>1.1111111111111112</v>
      </c>
      <c r="DE21" s="131">
        <v>1.113841113841114</v>
      </c>
      <c r="DF21" s="132">
        <v>1.0714285714285714</v>
      </c>
      <c r="DG21" s="132">
        <v>1</v>
      </c>
      <c r="DH21" s="132">
        <v>1.0957446808510638</v>
      </c>
      <c r="DI21" s="132">
        <v>1</v>
      </c>
      <c r="DJ21" s="132">
        <v>1</v>
      </c>
      <c r="DK21" s="132">
        <v>1</v>
      </c>
      <c r="DL21" s="132">
        <v>1.3291139240506329</v>
      </c>
      <c r="DM21" s="132">
        <v>1.0815850815850816</v>
      </c>
      <c r="DN21" s="132">
        <v>1.0625</v>
      </c>
      <c r="DO21" s="132">
        <v>1</v>
      </c>
      <c r="DP21" s="132">
        <v>1.0357142857142858</v>
      </c>
      <c r="DQ21" s="132">
        <v>1.1256281407035176</v>
      </c>
      <c r="DR21" s="132"/>
      <c r="DS21" s="132">
        <v>1.075</v>
      </c>
      <c r="DT21" s="132">
        <v>1</v>
      </c>
      <c r="DU21" s="132">
        <v>1</v>
      </c>
      <c r="DV21" s="132">
        <v>1.0493827160493827</v>
      </c>
      <c r="DW21" s="132">
        <v>1</v>
      </c>
      <c r="DX21" s="132">
        <v>1.046875</v>
      </c>
      <c r="DY21" s="132">
        <v>1</v>
      </c>
      <c r="DZ21" s="132">
        <v>1</v>
      </c>
      <c r="EA21" s="132">
        <v>1.081799591002045</v>
      </c>
      <c r="EB21" s="132">
        <v>1</v>
      </c>
      <c r="EC21" s="131">
        <v>1.1004001455074572</v>
      </c>
      <c r="ED21" s="132">
        <v>1</v>
      </c>
      <c r="EE21" s="132">
        <v>1</v>
      </c>
      <c r="EF21" s="132">
        <v>1</v>
      </c>
      <c r="EG21" s="132"/>
      <c r="EH21" s="132">
        <v>1</v>
      </c>
      <c r="EI21" s="132">
        <v>2</v>
      </c>
      <c r="EJ21" s="132"/>
      <c r="EK21" s="132"/>
      <c r="EL21" s="132">
        <v>1</v>
      </c>
      <c r="EM21" s="132"/>
      <c r="EN21" s="132"/>
      <c r="EO21" s="131">
        <v>1.1000000000000001</v>
      </c>
      <c r="EP21" s="132">
        <v>1.106045831301804</v>
      </c>
    </row>
    <row r="22" spans="2:146" x14ac:dyDescent="0.25">
      <c r="B22" s="9" t="s">
        <v>705</v>
      </c>
      <c r="C22" s="43">
        <v>1</v>
      </c>
      <c r="D22" s="43">
        <v>1</v>
      </c>
      <c r="E22" s="43"/>
      <c r="F22" s="43"/>
      <c r="G22" s="43"/>
      <c r="H22" s="133">
        <v>1</v>
      </c>
      <c r="I22" s="43">
        <v>1</v>
      </c>
      <c r="J22" s="43"/>
      <c r="K22" s="43"/>
      <c r="L22" s="43"/>
      <c r="M22" s="43"/>
      <c r="N22" s="133">
        <v>1</v>
      </c>
      <c r="O22" s="43">
        <v>1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133">
        <v>1</v>
      </c>
      <c r="AV22" s="43">
        <v>1</v>
      </c>
      <c r="AW22" s="43"/>
      <c r="AX22" s="43"/>
      <c r="AY22" s="43">
        <v>1.5</v>
      </c>
      <c r="AZ22" s="43"/>
      <c r="BA22" s="43">
        <v>1</v>
      </c>
      <c r="BB22" s="43"/>
      <c r="BC22" s="43"/>
      <c r="BD22" s="43"/>
      <c r="BE22" s="43"/>
      <c r="BF22" s="43"/>
      <c r="BG22" s="43">
        <v>1.125</v>
      </c>
      <c r="BH22" s="43">
        <v>1</v>
      </c>
      <c r="BI22" s="43"/>
      <c r="BJ22" s="43">
        <v>1</v>
      </c>
      <c r="BK22" s="43"/>
      <c r="BL22" s="43">
        <v>1</v>
      </c>
      <c r="BM22" s="43">
        <v>1</v>
      </c>
      <c r="BN22" s="43"/>
      <c r="BO22" s="43">
        <v>1</v>
      </c>
      <c r="BP22" s="43"/>
      <c r="BQ22" s="43"/>
      <c r="BR22" s="43">
        <v>1</v>
      </c>
      <c r="BS22" s="43"/>
      <c r="BT22" s="43">
        <v>1</v>
      </c>
      <c r="BU22" s="43"/>
      <c r="BV22" s="43">
        <v>1.1666666666666667</v>
      </c>
      <c r="BW22" s="43"/>
      <c r="BX22" s="43">
        <v>1.2</v>
      </c>
      <c r="BY22" s="43">
        <v>1</v>
      </c>
      <c r="BZ22" s="43"/>
      <c r="CA22" s="43"/>
      <c r="CB22" s="43">
        <v>1</v>
      </c>
      <c r="CC22" s="43"/>
      <c r="CD22" s="43"/>
      <c r="CE22" s="43"/>
      <c r="CF22" s="43">
        <v>1</v>
      </c>
      <c r="CG22" s="43"/>
      <c r="CH22" s="43">
        <v>1</v>
      </c>
      <c r="CI22" s="43"/>
      <c r="CJ22" s="43"/>
      <c r="CK22" s="43">
        <v>1</v>
      </c>
      <c r="CL22" s="43"/>
      <c r="CM22" s="43">
        <v>1</v>
      </c>
      <c r="CN22" s="43">
        <v>1</v>
      </c>
      <c r="CO22" s="43"/>
      <c r="CP22" s="43">
        <v>1</v>
      </c>
      <c r="CQ22" s="43"/>
      <c r="CR22" s="43"/>
      <c r="CS22" s="43"/>
      <c r="CT22" s="43"/>
      <c r="CU22" s="43"/>
      <c r="CV22" s="43"/>
      <c r="CW22" s="43"/>
      <c r="CX22" s="43">
        <v>1</v>
      </c>
      <c r="CY22" s="43"/>
      <c r="CZ22" s="43"/>
      <c r="DA22" s="43"/>
      <c r="DB22" s="43"/>
      <c r="DC22" s="43"/>
      <c r="DD22" s="43"/>
      <c r="DE22" s="133">
        <v>1.1162790697674418</v>
      </c>
      <c r="DF22" s="43">
        <v>1.125</v>
      </c>
      <c r="DG22" s="43"/>
      <c r="DH22" s="43">
        <v>1</v>
      </c>
      <c r="DI22" s="43"/>
      <c r="DJ22" s="43"/>
      <c r="DK22" s="43"/>
      <c r="DL22" s="43"/>
      <c r="DM22" s="43">
        <v>1</v>
      </c>
      <c r="DN22" s="43"/>
      <c r="DO22" s="43">
        <v>1</v>
      </c>
      <c r="DP22" s="43">
        <v>1</v>
      </c>
      <c r="DQ22" s="43">
        <v>1.3333333333333333</v>
      </c>
      <c r="DR22" s="43"/>
      <c r="DS22" s="43"/>
      <c r="DT22" s="43"/>
      <c r="DU22" s="43"/>
      <c r="DV22" s="43">
        <v>1</v>
      </c>
      <c r="DW22" s="43"/>
      <c r="DX22" s="43">
        <v>1</v>
      </c>
      <c r="DY22" s="43">
        <v>1</v>
      </c>
      <c r="DZ22" s="43"/>
      <c r="EA22" s="43">
        <v>1</v>
      </c>
      <c r="EB22" s="43"/>
      <c r="EC22" s="133">
        <v>1.1499999999999999</v>
      </c>
      <c r="ED22" s="43">
        <v>1</v>
      </c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133">
        <v>1</v>
      </c>
      <c r="EP22" s="43">
        <v>1.1176470588235294</v>
      </c>
    </row>
    <row r="23" spans="2:146" x14ac:dyDescent="0.25">
      <c r="B23" s="9" t="s">
        <v>11</v>
      </c>
      <c r="C23" s="43"/>
      <c r="D23" s="43">
        <v>1.3333333333333333</v>
      </c>
      <c r="E23" s="43"/>
      <c r="F23" s="43"/>
      <c r="G23" s="43"/>
      <c r="H23" s="133">
        <v>1.3333333333333333</v>
      </c>
      <c r="I23" s="43"/>
      <c r="J23" s="43"/>
      <c r="K23" s="43"/>
      <c r="L23" s="43"/>
      <c r="M23" s="43"/>
      <c r="N23" s="13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>
        <v>1</v>
      </c>
      <c r="AN23" s="43"/>
      <c r="AO23" s="43"/>
      <c r="AP23" s="43"/>
      <c r="AQ23" s="43"/>
      <c r="AR23" s="43"/>
      <c r="AS23" s="43"/>
      <c r="AT23" s="43"/>
      <c r="AU23" s="133">
        <v>1</v>
      </c>
      <c r="AV23" s="43">
        <v>1</v>
      </c>
      <c r="AW23" s="43"/>
      <c r="AX23" s="43"/>
      <c r="AY23" s="43">
        <v>1</v>
      </c>
      <c r="AZ23" s="43"/>
      <c r="BA23" s="43">
        <v>1</v>
      </c>
      <c r="BB23" s="43"/>
      <c r="BC23" s="43"/>
      <c r="BD23" s="43"/>
      <c r="BE23" s="43"/>
      <c r="BF23" s="43">
        <v>1</v>
      </c>
      <c r="BG23" s="43"/>
      <c r="BH23" s="43"/>
      <c r="BI23" s="43">
        <v>1</v>
      </c>
      <c r="BJ23" s="43"/>
      <c r="BK23" s="43"/>
      <c r="BL23" s="43"/>
      <c r="BM23" s="43"/>
      <c r="BN23" s="43"/>
      <c r="BO23" s="43"/>
      <c r="BP23" s="43"/>
      <c r="BQ23" s="43"/>
      <c r="BR23" s="43">
        <v>1</v>
      </c>
      <c r="BS23" s="43"/>
      <c r="BT23" s="43">
        <v>1</v>
      </c>
      <c r="BU23" s="43"/>
      <c r="BV23" s="43">
        <v>1.1666666666666667</v>
      </c>
      <c r="BW23" s="43"/>
      <c r="BX23" s="43">
        <v>1</v>
      </c>
      <c r="BY23" s="43"/>
      <c r="BZ23" s="43"/>
      <c r="CA23" s="43">
        <v>1.5</v>
      </c>
      <c r="CB23" s="43">
        <v>1</v>
      </c>
      <c r="CC23" s="43"/>
      <c r="CD23" s="43">
        <v>1</v>
      </c>
      <c r="CE23" s="43"/>
      <c r="CF23" s="43"/>
      <c r="CG23" s="43"/>
      <c r="CH23" s="43"/>
      <c r="CI23" s="43"/>
      <c r="CJ23" s="43">
        <v>1</v>
      </c>
      <c r="CK23" s="43"/>
      <c r="CL23" s="43"/>
      <c r="CM23" s="43"/>
      <c r="CN23" s="43"/>
      <c r="CO23" s="43"/>
      <c r="CP23" s="43"/>
      <c r="CQ23" s="43"/>
      <c r="CR23" s="43"/>
      <c r="CS23" s="43">
        <v>1</v>
      </c>
      <c r="CT23" s="43"/>
      <c r="CU23" s="43"/>
      <c r="CV23" s="43"/>
      <c r="CW23" s="43"/>
      <c r="CX23" s="43">
        <v>1</v>
      </c>
      <c r="CY23" s="43"/>
      <c r="CZ23" s="43"/>
      <c r="DA23" s="43"/>
      <c r="DB23" s="43"/>
      <c r="DC23" s="43">
        <v>1</v>
      </c>
      <c r="DD23" s="43">
        <v>1</v>
      </c>
      <c r="DE23" s="133">
        <v>1.1111111111111112</v>
      </c>
      <c r="DF23" s="43"/>
      <c r="DG23" s="43">
        <v>1</v>
      </c>
      <c r="DH23" s="43">
        <v>1</v>
      </c>
      <c r="DI23" s="43">
        <v>1</v>
      </c>
      <c r="DJ23" s="43">
        <v>1</v>
      </c>
      <c r="DK23" s="43"/>
      <c r="DL23" s="43">
        <v>1.6</v>
      </c>
      <c r="DM23" s="43">
        <v>1.0769230769230769</v>
      </c>
      <c r="DN23" s="43">
        <v>1</v>
      </c>
      <c r="DO23" s="43">
        <v>1</v>
      </c>
      <c r="DP23" s="43">
        <v>1</v>
      </c>
      <c r="DQ23" s="43">
        <v>1.0625</v>
      </c>
      <c r="DR23" s="43"/>
      <c r="DS23" s="43">
        <v>1</v>
      </c>
      <c r="DT23" s="43">
        <v>1</v>
      </c>
      <c r="DU23" s="43"/>
      <c r="DV23" s="43">
        <v>1</v>
      </c>
      <c r="DW23" s="43">
        <v>1</v>
      </c>
      <c r="DX23" s="43">
        <v>1</v>
      </c>
      <c r="DY23" s="43"/>
      <c r="DZ23" s="43"/>
      <c r="EA23" s="43">
        <v>1</v>
      </c>
      <c r="EB23" s="43"/>
      <c r="EC23" s="133">
        <v>1.0687500000000001</v>
      </c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133"/>
      <c r="EP23" s="43">
        <v>1.0813397129186604</v>
      </c>
    </row>
    <row r="24" spans="2:146" x14ac:dyDescent="0.25">
      <c r="B24" s="9" t="s">
        <v>709</v>
      </c>
      <c r="C24" s="43">
        <v>1</v>
      </c>
      <c r="D24" s="43">
        <v>1</v>
      </c>
      <c r="E24" s="43"/>
      <c r="F24" s="43"/>
      <c r="G24" s="43"/>
      <c r="H24" s="133">
        <v>1</v>
      </c>
      <c r="I24" s="43"/>
      <c r="J24" s="43"/>
      <c r="K24" s="43"/>
      <c r="L24" s="43"/>
      <c r="M24" s="43"/>
      <c r="N24" s="13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>
        <v>1</v>
      </c>
      <c r="AD24" s="43"/>
      <c r="AE24" s="43">
        <v>1</v>
      </c>
      <c r="AF24" s="43"/>
      <c r="AG24" s="43"/>
      <c r="AH24" s="43"/>
      <c r="AI24" s="43"/>
      <c r="AJ24" s="43"/>
      <c r="AK24" s="43"/>
      <c r="AL24" s="43"/>
      <c r="AM24" s="43">
        <v>1</v>
      </c>
      <c r="AN24" s="43"/>
      <c r="AO24" s="43"/>
      <c r="AP24" s="43"/>
      <c r="AQ24" s="43"/>
      <c r="AR24" s="43"/>
      <c r="AS24" s="43"/>
      <c r="AT24" s="43"/>
      <c r="AU24" s="133">
        <v>1</v>
      </c>
      <c r="AV24" s="43">
        <v>1</v>
      </c>
      <c r="AW24" s="43"/>
      <c r="AX24" s="43"/>
      <c r="AY24" s="43">
        <v>1.7142857142857142</v>
      </c>
      <c r="AZ24" s="43"/>
      <c r="BA24" s="43">
        <v>1.1428571428571428</v>
      </c>
      <c r="BB24" s="43">
        <v>1</v>
      </c>
      <c r="BC24" s="43"/>
      <c r="BD24" s="43"/>
      <c r="BE24" s="43"/>
      <c r="BF24" s="43">
        <v>1</v>
      </c>
      <c r="BG24" s="43">
        <v>1</v>
      </c>
      <c r="BH24" s="43"/>
      <c r="BI24" s="43"/>
      <c r="BJ24" s="43"/>
      <c r="BK24" s="43">
        <v>1</v>
      </c>
      <c r="BL24" s="43">
        <v>1</v>
      </c>
      <c r="BM24" s="43">
        <v>1</v>
      </c>
      <c r="BN24" s="43"/>
      <c r="BO24" s="43"/>
      <c r="BP24" s="43"/>
      <c r="BQ24" s="43"/>
      <c r="BR24" s="43">
        <v>1</v>
      </c>
      <c r="BS24" s="43">
        <v>1</v>
      </c>
      <c r="BT24" s="43">
        <v>1.1428571428571428</v>
      </c>
      <c r="BU24" s="43"/>
      <c r="BV24" s="43">
        <v>1.0747663551401869</v>
      </c>
      <c r="BW24" s="43"/>
      <c r="BX24" s="43">
        <v>1</v>
      </c>
      <c r="BY24" s="43">
        <v>1</v>
      </c>
      <c r="BZ24" s="43">
        <v>1</v>
      </c>
      <c r="CA24" s="43">
        <v>1.25</v>
      </c>
      <c r="CB24" s="43">
        <v>1</v>
      </c>
      <c r="CC24" s="43"/>
      <c r="CD24" s="43"/>
      <c r="CE24" s="43"/>
      <c r="CF24" s="43">
        <v>1</v>
      </c>
      <c r="CG24" s="43"/>
      <c r="CH24" s="43"/>
      <c r="CI24" s="43"/>
      <c r="CJ24" s="43"/>
      <c r="CK24" s="43"/>
      <c r="CL24" s="43"/>
      <c r="CM24" s="43">
        <v>1</v>
      </c>
      <c r="CN24" s="43"/>
      <c r="CO24" s="43"/>
      <c r="CP24" s="43"/>
      <c r="CQ24" s="43"/>
      <c r="CR24" s="43">
        <v>1</v>
      </c>
      <c r="CS24" s="43">
        <v>1</v>
      </c>
      <c r="CT24" s="43"/>
      <c r="CU24" s="43"/>
      <c r="CV24" s="43"/>
      <c r="CW24" s="43">
        <v>1</v>
      </c>
      <c r="CX24" s="43"/>
      <c r="CY24" s="43">
        <v>2</v>
      </c>
      <c r="CZ24" s="43"/>
      <c r="DA24" s="43"/>
      <c r="DB24" s="43"/>
      <c r="DC24" s="43">
        <v>1</v>
      </c>
      <c r="DD24" s="43"/>
      <c r="DE24" s="133">
        <v>1.095</v>
      </c>
      <c r="DF24" s="43"/>
      <c r="DG24" s="43"/>
      <c r="DH24" s="43">
        <v>1.1000000000000001</v>
      </c>
      <c r="DI24" s="43"/>
      <c r="DJ24" s="43">
        <v>1</v>
      </c>
      <c r="DK24" s="43"/>
      <c r="DL24" s="43">
        <v>1.0833333333333333</v>
      </c>
      <c r="DM24" s="43">
        <v>1</v>
      </c>
      <c r="DN24" s="43">
        <v>1.1666666666666667</v>
      </c>
      <c r="DO24" s="43">
        <v>1</v>
      </c>
      <c r="DP24" s="43">
        <v>1</v>
      </c>
      <c r="DQ24" s="43">
        <v>1.138755980861244</v>
      </c>
      <c r="DR24" s="43"/>
      <c r="DS24" s="43">
        <v>1</v>
      </c>
      <c r="DT24" s="43">
        <v>1</v>
      </c>
      <c r="DU24" s="43"/>
      <c r="DV24" s="43">
        <v>1.125</v>
      </c>
      <c r="DW24" s="43">
        <v>1</v>
      </c>
      <c r="DX24" s="43">
        <v>1</v>
      </c>
      <c r="DY24" s="43"/>
      <c r="DZ24" s="43">
        <v>1</v>
      </c>
      <c r="EA24" s="43">
        <v>1.0606060606060606</v>
      </c>
      <c r="EB24" s="43">
        <v>1</v>
      </c>
      <c r="EC24" s="133">
        <v>1.1161290322580646</v>
      </c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133"/>
      <c r="EP24" s="43">
        <v>1.1041666666666667</v>
      </c>
    </row>
    <row r="25" spans="2:146" x14ac:dyDescent="0.25">
      <c r="B25" s="9" t="s">
        <v>8</v>
      </c>
      <c r="C25" s="43"/>
      <c r="D25" s="43">
        <v>1</v>
      </c>
      <c r="E25" s="43"/>
      <c r="F25" s="43"/>
      <c r="G25" s="43">
        <v>1</v>
      </c>
      <c r="H25" s="133">
        <v>1</v>
      </c>
      <c r="I25" s="43"/>
      <c r="J25" s="43"/>
      <c r="K25" s="43"/>
      <c r="L25" s="43"/>
      <c r="M25" s="43"/>
      <c r="N25" s="133"/>
      <c r="O25" s="43"/>
      <c r="P25" s="43"/>
      <c r="Q25" s="43"/>
      <c r="R25" s="43"/>
      <c r="S25" s="43"/>
      <c r="T25" s="43"/>
      <c r="U25" s="43"/>
      <c r="V25" s="43"/>
      <c r="W25" s="43">
        <v>1</v>
      </c>
      <c r="X25" s="43">
        <v>1</v>
      </c>
      <c r="Y25" s="43"/>
      <c r="Z25" s="43"/>
      <c r="AA25" s="43"/>
      <c r="AB25" s="43"/>
      <c r="AC25" s="43"/>
      <c r="AD25" s="43"/>
      <c r="AE25" s="43">
        <v>1</v>
      </c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133">
        <v>1</v>
      </c>
      <c r="AV25" s="43"/>
      <c r="AW25" s="43"/>
      <c r="AX25" s="43"/>
      <c r="AY25" s="43">
        <v>1.5</v>
      </c>
      <c r="AZ25" s="43"/>
      <c r="BA25" s="43">
        <v>1</v>
      </c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>
        <v>1</v>
      </c>
      <c r="BM25" s="43">
        <v>1</v>
      </c>
      <c r="BN25" s="43"/>
      <c r="BO25" s="43"/>
      <c r="BP25" s="43"/>
      <c r="BQ25" s="43"/>
      <c r="BR25" s="43">
        <v>1</v>
      </c>
      <c r="BS25" s="43">
        <v>1</v>
      </c>
      <c r="BT25" s="43">
        <v>3</v>
      </c>
      <c r="BU25" s="43"/>
      <c r="BV25" s="43">
        <v>1.1621621621621621</v>
      </c>
      <c r="BW25" s="43"/>
      <c r="BX25" s="43">
        <v>1</v>
      </c>
      <c r="BY25" s="43"/>
      <c r="BZ25" s="43"/>
      <c r="CA25" s="43">
        <v>1.75</v>
      </c>
      <c r="CB25" s="43">
        <v>1</v>
      </c>
      <c r="CC25" s="43"/>
      <c r="CD25" s="43"/>
      <c r="CE25" s="43"/>
      <c r="CF25" s="43"/>
      <c r="CG25" s="43"/>
      <c r="CH25" s="43"/>
      <c r="CI25" s="43"/>
      <c r="CJ25" s="43"/>
      <c r="CK25" s="43"/>
      <c r="CL25" s="43">
        <v>1</v>
      </c>
      <c r="CM25" s="43">
        <v>1</v>
      </c>
      <c r="CN25" s="43"/>
      <c r="CO25" s="43"/>
      <c r="CP25" s="43"/>
      <c r="CQ25" s="43"/>
      <c r="CR25" s="43">
        <v>1</v>
      </c>
      <c r="CS25" s="43"/>
      <c r="CT25" s="43"/>
      <c r="CU25" s="43"/>
      <c r="CV25" s="43"/>
      <c r="CW25" s="43">
        <v>1</v>
      </c>
      <c r="CX25" s="43"/>
      <c r="CY25" s="43">
        <v>1</v>
      </c>
      <c r="CZ25" s="43"/>
      <c r="DA25" s="43"/>
      <c r="DB25" s="43"/>
      <c r="DC25" s="43">
        <v>1</v>
      </c>
      <c r="DD25" s="43"/>
      <c r="DE25" s="133">
        <v>1.173913043478261</v>
      </c>
      <c r="DF25" s="43">
        <v>1</v>
      </c>
      <c r="DG25" s="43"/>
      <c r="DH25" s="43">
        <v>1.0769230769230769</v>
      </c>
      <c r="DI25" s="43">
        <v>1</v>
      </c>
      <c r="DJ25" s="43">
        <v>1</v>
      </c>
      <c r="DK25" s="43"/>
      <c r="DL25" s="43">
        <v>1.6666666666666667</v>
      </c>
      <c r="DM25" s="43">
        <v>1.1428571428571428</v>
      </c>
      <c r="DN25" s="43"/>
      <c r="DO25" s="43"/>
      <c r="DP25" s="43">
        <v>1.3333333333333333</v>
      </c>
      <c r="DQ25" s="43">
        <v>1.0793650793650793</v>
      </c>
      <c r="DR25" s="43"/>
      <c r="DS25" s="43">
        <v>1</v>
      </c>
      <c r="DT25" s="43"/>
      <c r="DU25" s="43"/>
      <c r="DV25" s="43"/>
      <c r="DW25" s="43">
        <v>1</v>
      </c>
      <c r="DX25" s="43">
        <v>1.0666666666666667</v>
      </c>
      <c r="DY25" s="43"/>
      <c r="DZ25" s="43"/>
      <c r="EA25" s="43">
        <v>1.3333333333333333</v>
      </c>
      <c r="EB25" s="43"/>
      <c r="EC25" s="133">
        <v>1.0991735537190082</v>
      </c>
      <c r="ED25" s="43"/>
      <c r="EE25" s="43"/>
      <c r="EF25" s="43"/>
      <c r="EG25" s="43"/>
      <c r="EH25" s="43">
        <v>1</v>
      </c>
      <c r="EI25" s="43"/>
      <c r="EJ25" s="43"/>
      <c r="EK25" s="43"/>
      <c r="EL25" s="43"/>
      <c r="EM25" s="43"/>
      <c r="EN25" s="43"/>
      <c r="EO25" s="133">
        <v>1</v>
      </c>
      <c r="EP25" s="43">
        <v>1.1224489795918366</v>
      </c>
    </row>
    <row r="26" spans="2:146" x14ac:dyDescent="0.25">
      <c r="B26" s="9" t="s">
        <v>715</v>
      </c>
      <c r="C26" s="43">
        <v>1</v>
      </c>
      <c r="D26" s="43">
        <v>1.6666666666666667</v>
      </c>
      <c r="E26" s="43"/>
      <c r="F26" s="43">
        <v>1</v>
      </c>
      <c r="G26" s="43">
        <v>1</v>
      </c>
      <c r="H26" s="133">
        <v>1.5</v>
      </c>
      <c r="I26" s="43">
        <v>1</v>
      </c>
      <c r="J26" s="43"/>
      <c r="K26" s="43"/>
      <c r="L26" s="43"/>
      <c r="M26" s="43">
        <v>1.5</v>
      </c>
      <c r="N26" s="133">
        <v>1.25</v>
      </c>
      <c r="O26" s="43"/>
      <c r="P26" s="43"/>
      <c r="Q26" s="43"/>
      <c r="R26" s="43"/>
      <c r="S26" s="43"/>
      <c r="T26" s="43"/>
      <c r="U26" s="43"/>
      <c r="V26" s="43"/>
      <c r="W26" s="43">
        <v>1</v>
      </c>
      <c r="X26" s="43"/>
      <c r="Y26" s="43"/>
      <c r="Z26" s="43"/>
      <c r="AA26" s="43"/>
      <c r="AB26" s="43"/>
      <c r="AC26" s="43"/>
      <c r="AD26" s="43"/>
      <c r="AE26" s="43">
        <v>1</v>
      </c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>
        <v>1</v>
      </c>
      <c r="AU26" s="133">
        <v>1</v>
      </c>
      <c r="AV26" s="43">
        <v>1</v>
      </c>
      <c r="AW26" s="43"/>
      <c r="AX26" s="43"/>
      <c r="AY26" s="43">
        <v>1.3333333333333333</v>
      </c>
      <c r="AZ26" s="43"/>
      <c r="BA26" s="43">
        <v>1.09375</v>
      </c>
      <c r="BB26" s="43">
        <v>1</v>
      </c>
      <c r="BC26" s="43"/>
      <c r="BD26" s="43"/>
      <c r="BE26" s="43">
        <v>1</v>
      </c>
      <c r="BF26" s="43">
        <v>1</v>
      </c>
      <c r="BG26" s="43">
        <v>1</v>
      </c>
      <c r="BH26" s="43">
        <v>1</v>
      </c>
      <c r="BI26" s="43"/>
      <c r="BJ26" s="43"/>
      <c r="BK26" s="43">
        <v>1</v>
      </c>
      <c r="BL26" s="43">
        <v>1</v>
      </c>
      <c r="BM26" s="43">
        <v>1</v>
      </c>
      <c r="BN26" s="43"/>
      <c r="BO26" s="43"/>
      <c r="BP26" s="43"/>
      <c r="BQ26" s="43">
        <v>1</v>
      </c>
      <c r="BR26" s="43">
        <v>1.05</v>
      </c>
      <c r="BS26" s="43">
        <v>1</v>
      </c>
      <c r="BT26" s="43">
        <v>1</v>
      </c>
      <c r="BU26" s="43"/>
      <c r="BV26" s="43">
        <v>1.1666666666666667</v>
      </c>
      <c r="BW26" s="43">
        <v>1</v>
      </c>
      <c r="BX26" s="43">
        <v>1.0454545454545454</v>
      </c>
      <c r="BY26" s="43">
        <v>1</v>
      </c>
      <c r="BZ26" s="43"/>
      <c r="CA26" s="43">
        <v>1.1666666666666667</v>
      </c>
      <c r="CB26" s="43">
        <v>1</v>
      </c>
      <c r="CC26" s="43"/>
      <c r="CD26" s="43"/>
      <c r="CE26" s="43"/>
      <c r="CF26" s="43">
        <v>1</v>
      </c>
      <c r="CG26" s="43"/>
      <c r="CH26" s="43">
        <v>1.5</v>
      </c>
      <c r="CI26" s="43"/>
      <c r="CJ26" s="43">
        <v>1</v>
      </c>
      <c r="CK26" s="43">
        <v>1</v>
      </c>
      <c r="CL26" s="43"/>
      <c r="CM26" s="43">
        <v>1.2105263157894737</v>
      </c>
      <c r="CN26" s="43"/>
      <c r="CO26" s="43"/>
      <c r="CP26" s="43"/>
      <c r="CQ26" s="43"/>
      <c r="CR26" s="43">
        <v>1</v>
      </c>
      <c r="CS26" s="43"/>
      <c r="CT26" s="43"/>
      <c r="CU26" s="43"/>
      <c r="CV26" s="43"/>
      <c r="CW26" s="43">
        <v>1</v>
      </c>
      <c r="CX26" s="43">
        <v>1</v>
      </c>
      <c r="CY26" s="43"/>
      <c r="CZ26" s="43">
        <v>1.75</v>
      </c>
      <c r="DA26" s="43"/>
      <c r="DB26" s="43">
        <v>1</v>
      </c>
      <c r="DC26" s="43">
        <v>1</v>
      </c>
      <c r="DD26" s="43">
        <v>1.25</v>
      </c>
      <c r="DE26" s="133">
        <v>1.1208791208791209</v>
      </c>
      <c r="DF26" s="43">
        <v>1</v>
      </c>
      <c r="DG26" s="43"/>
      <c r="DH26" s="43">
        <v>1.125</v>
      </c>
      <c r="DI26" s="43"/>
      <c r="DJ26" s="43"/>
      <c r="DK26" s="43"/>
      <c r="DL26" s="43">
        <v>1.6</v>
      </c>
      <c r="DM26" s="43">
        <v>1.1153846153846154</v>
      </c>
      <c r="DN26" s="43">
        <v>1</v>
      </c>
      <c r="DO26" s="43"/>
      <c r="DP26" s="43">
        <v>1</v>
      </c>
      <c r="DQ26" s="43">
        <v>1.2083333333333333</v>
      </c>
      <c r="DR26" s="43"/>
      <c r="DS26" s="43">
        <v>1</v>
      </c>
      <c r="DT26" s="43">
        <v>1</v>
      </c>
      <c r="DU26" s="43"/>
      <c r="DV26" s="43">
        <v>1</v>
      </c>
      <c r="DW26" s="43"/>
      <c r="DX26" s="43">
        <v>1.1666666666666667</v>
      </c>
      <c r="DY26" s="43"/>
      <c r="DZ26" s="43"/>
      <c r="EA26" s="43">
        <v>1</v>
      </c>
      <c r="EB26" s="43"/>
      <c r="EC26" s="133">
        <v>1.1567796610169492</v>
      </c>
      <c r="ED26" s="43"/>
      <c r="EE26" s="43">
        <v>1</v>
      </c>
      <c r="EF26" s="43"/>
      <c r="EG26" s="43"/>
      <c r="EH26" s="43">
        <v>1</v>
      </c>
      <c r="EI26" s="43">
        <v>2</v>
      </c>
      <c r="EJ26" s="43"/>
      <c r="EK26" s="43"/>
      <c r="EL26" s="43">
        <v>1</v>
      </c>
      <c r="EM26" s="43"/>
      <c r="EN26" s="43"/>
      <c r="EO26" s="133">
        <v>1.1666666666666667</v>
      </c>
      <c r="EP26" s="43">
        <v>1.1455223880597014</v>
      </c>
    </row>
    <row r="27" spans="2:146" x14ac:dyDescent="0.25">
      <c r="B27" s="9" t="s">
        <v>7</v>
      </c>
      <c r="C27" s="43">
        <v>1</v>
      </c>
      <c r="D27" s="43">
        <v>1.4</v>
      </c>
      <c r="E27" s="43">
        <v>1</v>
      </c>
      <c r="F27" s="43"/>
      <c r="G27" s="43"/>
      <c r="H27" s="133">
        <v>1.3076923076923077</v>
      </c>
      <c r="I27" s="43"/>
      <c r="J27" s="43"/>
      <c r="K27" s="43">
        <v>2</v>
      </c>
      <c r="L27" s="43"/>
      <c r="M27" s="43"/>
      <c r="N27" s="133">
        <v>2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>
        <v>1</v>
      </c>
      <c r="AD27" s="43"/>
      <c r="AE27" s="43"/>
      <c r="AF27" s="43"/>
      <c r="AG27" s="43">
        <v>1</v>
      </c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133">
        <v>1</v>
      </c>
      <c r="AV27" s="43">
        <v>1</v>
      </c>
      <c r="AW27" s="43"/>
      <c r="AX27" s="43"/>
      <c r="AY27" s="43">
        <v>1</v>
      </c>
      <c r="AZ27" s="43"/>
      <c r="BA27" s="43">
        <v>1.1666666666666667</v>
      </c>
      <c r="BB27" s="43"/>
      <c r="BC27" s="43"/>
      <c r="BD27" s="43"/>
      <c r="BE27" s="43">
        <v>1</v>
      </c>
      <c r="BF27" s="43">
        <v>1</v>
      </c>
      <c r="BG27" s="43">
        <v>1</v>
      </c>
      <c r="BH27" s="43"/>
      <c r="BI27" s="43"/>
      <c r="BJ27" s="43"/>
      <c r="BK27" s="43"/>
      <c r="BL27" s="43">
        <v>1</v>
      </c>
      <c r="BM27" s="43"/>
      <c r="BN27" s="43">
        <v>1</v>
      </c>
      <c r="BO27" s="43"/>
      <c r="BP27" s="43"/>
      <c r="BQ27" s="43"/>
      <c r="BR27" s="43">
        <v>1</v>
      </c>
      <c r="BS27" s="43">
        <v>1</v>
      </c>
      <c r="BT27" s="43">
        <v>1</v>
      </c>
      <c r="BU27" s="43"/>
      <c r="BV27" s="43">
        <v>1.125</v>
      </c>
      <c r="BW27" s="43"/>
      <c r="BX27" s="43">
        <v>1.1666666666666667</v>
      </c>
      <c r="BY27" s="43">
        <v>1</v>
      </c>
      <c r="BZ27" s="43"/>
      <c r="CA27" s="43">
        <v>1</v>
      </c>
      <c r="CB27" s="43">
        <v>1</v>
      </c>
      <c r="CC27" s="43"/>
      <c r="CD27" s="43">
        <v>1</v>
      </c>
      <c r="CE27" s="43"/>
      <c r="CF27" s="43">
        <v>1</v>
      </c>
      <c r="CG27" s="43"/>
      <c r="CH27" s="43">
        <v>1</v>
      </c>
      <c r="CI27" s="43"/>
      <c r="CJ27" s="43"/>
      <c r="CK27" s="43">
        <v>1</v>
      </c>
      <c r="CL27" s="43"/>
      <c r="CM27" s="43">
        <v>1.1666666666666667</v>
      </c>
      <c r="CN27" s="43"/>
      <c r="CO27" s="43"/>
      <c r="CP27" s="43">
        <v>1</v>
      </c>
      <c r="CQ27" s="43"/>
      <c r="CR27" s="43">
        <v>1</v>
      </c>
      <c r="CS27" s="43">
        <v>2</v>
      </c>
      <c r="CT27" s="43"/>
      <c r="CU27" s="43"/>
      <c r="CV27" s="43"/>
      <c r="CW27" s="43"/>
      <c r="CX27" s="43">
        <v>1</v>
      </c>
      <c r="CY27" s="43"/>
      <c r="CZ27" s="43">
        <v>1</v>
      </c>
      <c r="DA27" s="43"/>
      <c r="DB27" s="43"/>
      <c r="DC27" s="43"/>
      <c r="DD27" s="43"/>
      <c r="DE27" s="133">
        <v>1.0991735537190082</v>
      </c>
      <c r="DF27" s="43">
        <v>1</v>
      </c>
      <c r="DG27" s="43"/>
      <c r="DH27" s="43">
        <v>1.0857142857142856</v>
      </c>
      <c r="DI27" s="43"/>
      <c r="DJ27" s="43">
        <v>1</v>
      </c>
      <c r="DK27" s="43"/>
      <c r="DL27" s="43">
        <v>2</v>
      </c>
      <c r="DM27" s="43">
        <v>1.1386138613861385</v>
      </c>
      <c r="DN27" s="43">
        <v>1</v>
      </c>
      <c r="DO27" s="43"/>
      <c r="DP27" s="43">
        <v>1</v>
      </c>
      <c r="DQ27" s="43">
        <v>1.0545454545454545</v>
      </c>
      <c r="DR27" s="43"/>
      <c r="DS27" s="43">
        <v>1.2142857142857142</v>
      </c>
      <c r="DT27" s="43"/>
      <c r="DU27" s="43">
        <v>1</v>
      </c>
      <c r="DV27" s="43">
        <v>1.0833333333333333</v>
      </c>
      <c r="DW27" s="43"/>
      <c r="DX27" s="43">
        <v>1.3333333333333333</v>
      </c>
      <c r="DY27" s="43"/>
      <c r="DZ27" s="43"/>
      <c r="EA27" s="43">
        <v>1.0416666666666667</v>
      </c>
      <c r="EB27" s="43">
        <v>1</v>
      </c>
      <c r="EC27" s="133">
        <v>1.1111111111111112</v>
      </c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133"/>
      <c r="EP27" s="43">
        <v>1.1155778894472361</v>
      </c>
    </row>
    <row r="28" spans="2:146" x14ac:dyDescent="0.25">
      <c r="B28" s="9" t="s">
        <v>717</v>
      </c>
      <c r="C28" s="43"/>
      <c r="D28" s="43">
        <v>1</v>
      </c>
      <c r="E28" s="43"/>
      <c r="F28" s="43"/>
      <c r="G28" s="43"/>
      <c r="H28" s="133">
        <v>1</v>
      </c>
      <c r="I28" s="43"/>
      <c r="J28" s="43"/>
      <c r="K28" s="43"/>
      <c r="L28" s="43"/>
      <c r="M28" s="43"/>
      <c r="N28" s="13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>
        <v>1</v>
      </c>
      <c r="Z28" s="43"/>
      <c r="AA28" s="43"/>
      <c r="AB28" s="43"/>
      <c r="AC28" s="43"/>
      <c r="AD28" s="43"/>
      <c r="AE28" s="43">
        <v>1</v>
      </c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133">
        <v>1</v>
      </c>
      <c r="AV28" s="43">
        <v>1</v>
      </c>
      <c r="AW28" s="43"/>
      <c r="AX28" s="43"/>
      <c r="AY28" s="43">
        <v>1</v>
      </c>
      <c r="AZ28" s="43"/>
      <c r="BA28" s="43">
        <v>1</v>
      </c>
      <c r="BB28" s="43">
        <v>1</v>
      </c>
      <c r="BC28" s="43"/>
      <c r="BD28" s="43"/>
      <c r="BE28" s="43"/>
      <c r="BF28" s="43">
        <v>1</v>
      </c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>
        <v>1.2941176470588236</v>
      </c>
      <c r="BS28" s="43">
        <v>1</v>
      </c>
      <c r="BT28" s="43">
        <v>2.5</v>
      </c>
      <c r="BU28" s="43"/>
      <c r="BV28" s="43">
        <v>1.1090909090909091</v>
      </c>
      <c r="BW28" s="43"/>
      <c r="BX28" s="43">
        <v>1.1666666666666667</v>
      </c>
      <c r="BY28" s="43">
        <v>1</v>
      </c>
      <c r="BZ28" s="43"/>
      <c r="CA28" s="43">
        <v>1</v>
      </c>
      <c r="CB28" s="43">
        <v>1</v>
      </c>
      <c r="CC28" s="43"/>
      <c r="CD28" s="43">
        <v>1</v>
      </c>
      <c r="CE28" s="43"/>
      <c r="CF28" s="43">
        <v>2</v>
      </c>
      <c r="CG28" s="43"/>
      <c r="CH28" s="43"/>
      <c r="CI28" s="43"/>
      <c r="CJ28" s="43"/>
      <c r="CK28" s="43"/>
      <c r="CL28" s="43"/>
      <c r="CM28" s="43">
        <v>1.2222222222222223</v>
      </c>
      <c r="CN28" s="43"/>
      <c r="CO28" s="43"/>
      <c r="CP28" s="43"/>
      <c r="CQ28" s="43"/>
      <c r="CR28" s="43">
        <v>1</v>
      </c>
      <c r="CS28" s="43">
        <v>1</v>
      </c>
      <c r="CT28" s="43"/>
      <c r="CU28" s="43"/>
      <c r="CV28" s="43"/>
      <c r="CW28" s="43">
        <v>1</v>
      </c>
      <c r="CX28" s="43"/>
      <c r="CY28" s="43">
        <v>1</v>
      </c>
      <c r="CZ28" s="43"/>
      <c r="DA28" s="43"/>
      <c r="DB28" s="43"/>
      <c r="DC28" s="43">
        <v>1</v>
      </c>
      <c r="DD28" s="43">
        <v>1</v>
      </c>
      <c r="DE28" s="133">
        <v>1.1333333333333333</v>
      </c>
      <c r="DF28" s="43">
        <v>1</v>
      </c>
      <c r="DG28" s="43"/>
      <c r="DH28" s="43">
        <v>1</v>
      </c>
      <c r="DI28" s="43">
        <v>1</v>
      </c>
      <c r="DJ28" s="43"/>
      <c r="DK28" s="43"/>
      <c r="DL28" s="43">
        <v>1.2</v>
      </c>
      <c r="DM28" s="43">
        <v>1.0833333333333333</v>
      </c>
      <c r="DN28" s="43">
        <v>1</v>
      </c>
      <c r="DO28" s="43">
        <v>1</v>
      </c>
      <c r="DP28" s="43">
        <v>1</v>
      </c>
      <c r="DQ28" s="43">
        <v>1.0941176470588236</v>
      </c>
      <c r="DR28" s="43"/>
      <c r="DS28" s="43">
        <v>1</v>
      </c>
      <c r="DT28" s="43"/>
      <c r="DU28" s="43"/>
      <c r="DV28" s="43">
        <v>1</v>
      </c>
      <c r="DW28" s="43"/>
      <c r="DX28" s="43">
        <v>1</v>
      </c>
      <c r="DY28" s="43"/>
      <c r="DZ28" s="43"/>
      <c r="EA28" s="43">
        <v>1.0821256038647342</v>
      </c>
      <c r="EB28" s="43">
        <v>1</v>
      </c>
      <c r="EC28" s="133">
        <v>1.0791788856304985</v>
      </c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133"/>
      <c r="EP28" s="43">
        <v>1.0922131147540983</v>
      </c>
    </row>
    <row r="29" spans="2:146" x14ac:dyDescent="0.25">
      <c r="B29" s="9" t="s">
        <v>12</v>
      </c>
      <c r="C29" s="43">
        <v>1</v>
      </c>
      <c r="D29" s="43">
        <v>1</v>
      </c>
      <c r="E29" s="43"/>
      <c r="F29" s="43"/>
      <c r="G29" s="43"/>
      <c r="H29" s="133">
        <v>1</v>
      </c>
      <c r="I29" s="43"/>
      <c r="J29" s="43"/>
      <c r="K29" s="43"/>
      <c r="L29" s="43"/>
      <c r="M29" s="43"/>
      <c r="N29" s="133"/>
      <c r="O29" s="43">
        <v>1</v>
      </c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133">
        <v>1</v>
      </c>
      <c r="AV29" s="43">
        <v>1</v>
      </c>
      <c r="AW29" s="43"/>
      <c r="AX29" s="43"/>
      <c r="AY29" s="43">
        <v>1</v>
      </c>
      <c r="AZ29" s="43"/>
      <c r="BA29" s="43">
        <v>1</v>
      </c>
      <c r="BB29" s="43"/>
      <c r="BC29" s="43"/>
      <c r="BD29" s="43"/>
      <c r="BE29" s="43"/>
      <c r="BF29" s="43"/>
      <c r="BG29" s="43">
        <v>1</v>
      </c>
      <c r="BH29" s="43"/>
      <c r="BI29" s="43"/>
      <c r="BJ29" s="43"/>
      <c r="BK29" s="43"/>
      <c r="BL29" s="43"/>
      <c r="BM29" s="43"/>
      <c r="BN29" s="43"/>
      <c r="BO29" s="43"/>
      <c r="BP29" s="43"/>
      <c r="BQ29" s="43">
        <v>1</v>
      </c>
      <c r="BR29" s="43">
        <v>1</v>
      </c>
      <c r="BS29" s="43"/>
      <c r="BT29" s="43"/>
      <c r="BU29" s="43"/>
      <c r="BV29" s="43">
        <v>1.0476190476190477</v>
      </c>
      <c r="BW29" s="43"/>
      <c r="BX29" s="43">
        <v>1</v>
      </c>
      <c r="BY29" s="43">
        <v>1</v>
      </c>
      <c r="BZ29" s="43"/>
      <c r="CA29" s="43"/>
      <c r="CB29" s="43">
        <v>1</v>
      </c>
      <c r="CC29" s="43"/>
      <c r="CD29" s="43"/>
      <c r="CE29" s="43"/>
      <c r="CF29" s="43">
        <v>1</v>
      </c>
      <c r="CG29" s="43"/>
      <c r="CH29" s="43"/>
      <c r="CI29" s="43"/>
      <c r="CJ29" s="43">
        <v>1</v>
      </c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>
        <v>1</v>
      </c>
      <c r="CX29" s="43"/>
      <c r="CY29" s="43">
        <v>2</v>
      </c>
      <c r="CZ29" s="43"/>
      <c r="DA29" s="43"/>
      <c r="DB29" s="43"/>
      <c r="DC29" s="43">
        <v>1</v>
      </c>
      <c r="DD29" s="43"/>
      <c r="DE29" s="133">
        <v>1.0454545454545454</v>
      </c>
      <c r="DF29" s="43"/>
      <c r="DG29" s="43"/>
      <c r="DH29" s="43">
        <v>1.0666666666666667</v>
      </c>
      <c r="DI29" s="43"/>
      <c r="DJ29" s="43"/>
      <c r="DK29" s="43"/>
      <c r="DL29" s="43">
        <v>1.125</v>
      </c>
      <c r="DM29" s="43">
        <v>1.2352941176470589</v>
      </c>
      <c r="DN29" s="43">
        <v>1</v>
      </c>
      <c r="DO29" s="43"/>
      <c r="DP29" s="43">
        <v>1</v>
      </c>
      <c r="DQ29" s="43">
        <v>1.1544715447154472</v>
      </c>
      <c r="DR29" s="43"/>
      <c r="DS29" s="43">
        <v>1</v>
      </c>
      <c r="DT29" s="43">
        <v>1</v>
      </c>
      <c r="DU29" s="43"/>
      <c r="DV29" s="43">
        <v>1</v>
      </c>
      <c r="DW29" s="43">
        <v>1</v>
      </c>
      <c r="DX29" s="43">
        <v>1</v>
      </c>
      <c r="DY29" s="43"/>
      <c r="DZ29" s="43"/>
      <c r="EA29" s="43">
        <v>1.8333333333333333</v>
      </c>
      <c r="EB29" s="43"/>
      <c r="EC29" s="133">
        <v>1.1538461538461537</v>
      </c>
      <c r="ED29" s="43"/>
      <c r="EE29" s="43"/>
      <c r="EF29" s="43">
        <v>1</v>
      </c>
      <c r="EG29" s="43"/>
      <c r="EH29" s="43"/>
      <c r="EI29" s="43"/>
      <c r="EJ29" s="43"/>
      <c r="EK29" s="43"/>
      <c r="EL29" s="43"/>
      <c r="EM29" s="43"/>
      <c r="EN29" s="43"/>
      <c r="EO29" s="133">
        <v>1</v>
      </c>
      <c r="EP29" s="43">
        <v>1.131687242798354</v>
      </c>
    </row>
    <row r="30" spans="2:146" x14ac:dyDescent="0.25">
      <c r="B30" s="9" t="s">
        <v>719</v>
      </c>
      <c r="C30" s="43"/>
      <c r="D30" s="43">
        <v>1.3333333333333333</v>
      </c>
      <c r="E30" s="43"/>
      <c r="F30" s="43"/>
      <c r="G30" s="43"/>
      <c r="H30" s="133">
        <v>1.3333333333333333</v>
      </c>
      <c r="I30" s="43"/>
      <c r="J30" s="43"/>
      <c r="K30" s="43"/>
      <c r="L30" s="43"/>
      <c r="M30" s="43"/>
      <c r="N30" s="13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>
        <v>1</v>
      </c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133">
        <v>1</v>
      </c>
      <c r="AV30" s="43">
        <v>1</v>
      </c>
      <c r="AW30" s="43"/>
      <c r="AX30" s="43"/>
      <c r="AY30" s="43"/>
      <c r="AZ30" s="43"/>
      <c r="BA30" s="43">
        <v>1</v>
      </c>
      <c r="BB30" s="43">
        <v>1</v>
      </c>
      <c r="BC30" s="43"/>
      <c r="BD30" s="43"/>
      <c r="BE30" s="43"/>
      <c r="BF30" s="43"/>
      <c r="BG30" s="43"/>
      <c r="BH30" s="43"/>
      <c r="BI30" s="43">
        <v>1</v>
      </c>
      <c r="BJ30" s="43"/>
      <c r="BK30" s="43"/>
      <c r="BL30" s="43"/>
      <c r="BM30" s="43"/>
      <c r="BN30" s="43"/>
      <c r="BO30" s="43"/>
      <c r="BP30" s="43"/>
      <c r="BQ30" s="43"/>
      <c r="BR30" s="43">
        <v>1</v>
      </c>
      <c r="BS30" s="43"/>
      <c r="BT30" s="43"/>
      <c r="BU30" s="43"/>
      <c r="BV30" s="43">
        <v>1.125</v>
      </c>
      <c r="BW30" s="43"/>
      <c r="BX30" s="43">
        <v>1</v>
      </c>
      <c r="BY30" s="43"/>
      <c r="BZ30" s="43"/>
      <c r="CA30" s="43">
        <v>1</v>
      </c>
      <c r="CB30" s="43">
        <v>2.5</v>
      </c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>
        <v>1</v>
      </c>
      <c r="CN30" s="43"/>
      <c r="CO30" s="43"/>
      <c r="CP30" s="43"/>
      <c r="CQ30" s="43"/>
      <c r="CR30" s="43">
        <v>1.25</v>
      </c>
      <c r="CS30" s="43"/>
      <c r="CT30" s="43"/>
      <c r="CU30" s="43"/>
      <c r="CV30" s="43"/>
      <c r="CW30" s="43"/>
      <c r="CX30" s="43"/>
      <c r="CY30" s="43">
        <v>1</v>
      </c>
      <c r="CZ30" s="43"/>
      <c r="DA30" s="43"/>
      <c r="DB30" s="43"/>
      <c r="DC30" s="43"/>
      <c r="DD30" s="43"/>
      <c r="DE30" s="133">
        <v>1.1555555555555554</v>
      </c>
      <c r="DF30" s="43"/>
      <c r="DG30" s="43"/>
      <c r="DH30" s="43">
        <v>1.1428571428571428</v>
      </c>
      <c r="DI30" s="43"/>
      <c r="DJ30" s="43">
        <v>1</v>
      </c>
      <c r="DK30" s="43"/>
      <c r="DL30" s="43">
        <v>1.4285714285714286</v>
      </c>
      <c r="DM30" s="43">
        <v>1</v>
      </c>
      <c r="DN30" s="43">
        <v>1</v>
      </c>
      <c r="DO30" s="43"/>
      <c r="DP30" s="43">
        <v>1</v>
      </c>
      <c r="DQ30" s="43">
        <v>1.1428571428571428</v>
      </c>
      <c r="DR30" s="43"/>
      <c r="DS30" s="43">
        <v>1.2</v>
      </c>
      <c r="DT30" s="43">
        <v>1</v>
      </c>
      <c r="DU30" s="43"/>
      <c r="DV30" s="43">
        <v>1.0769230769230769</v>
      </c>
      <c r="DW30" s="43"/>
      <c r="DX30" s="43">
        <v>1</v>
      </c>
      <c r="DY30" s="43"/>
      <c r="DZ30" s="43"/>
      <c r="EA30" s="43">
        <v>1.1666666666666667</v>
      </c>
      <c r="EB30" s="43">
        <v>1</v>
      </c>
      <c r="EC30" s="133">
        <v>1.1115537848605577</v>
      </c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133"/>
      <c r="EP30" s="43">
        <v>1.1200000000000001</v>
      </c>
    </row>
    <row r="31" spans="2:146" x14ac:dyDescent="0.25">
      <c r="B31" s="9" t="s">
        <v>16</v>
      </c>
      <c r="C31" s="43"/>
      <c r="D31" s="43">
        <v>1</v>
      </c>
      <c r="E31" s="43"/>
      <c r="F31" s="43">
        <v>1</v>
      </c>
      <c r="G31" s="43"/>
      <c r="H31" s="133">
        <v>1</v>
      </c>
      <c r="I31" s="43"/>
      <c r="J31" s="43"/>
      <c r="K31" s="43"/>
      <c r="L31" s="43"/>
      <c r="M31" s="43">
        <v>1</v>
      </c>
      <c r="N31" s="133">
        <v>1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>
        <v>1</v>
      </c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133">
        <v>1</v>
      </c>
      <c r="AV31" s="43">
        <v>1</v>
      </c>
      <c r="AW31" s="43"/>
      <c r="AX31" s="43"/>
      <c r="AY31" s="43"/>
      <c r="AZ31" s="43"/>
      <c r="BA31" s="43">
        <v>1</v>
      </c>
      <c r="BB31" s="43"/>
      <c r="BC31" s="43"/>
      <c r="BD31" s="43"/>
      <c r="BE31" s="43"/>
      <c r="BF31" s="43">
        <v>1</v>
      </c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>
        <v>1</v>
      </c>
      <c r="BW31" s="43">
        <v>1</v>
      </c>
      <c r="BX31" s="43">
        <v>1.3333333333333333</v>
      </c>
      <c r="BY31" s="43"/>
      <c r="BZ31" s="43"/>
      <c r="CA31" s="43"/>
      <c r="CB31" s="43">
        <v>1</v>
      </c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>
        <v>1</v>
      </c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133">
        <v>1.032258064516129</v>
      </c>
      <c r="DF31" s="43"/>
      <c r="DG31" s="43"/>
      <c r="DH31" s="43">
        <v>1.0625</v>
      </c>
      <c r="DI31" s="43"/>
      <c r="DJ31" s="43"/>
      <c r="DK31" s="43">
        <v>1</v>
      </c>
      <c r="DL31" s="43">
        <v>1.25</v>
      </c>
      <c r="DM31" s="43">
        <v>1.0470588235294118</v>
      </c>
      <c r="DN31" s="43">
        <v>1</v>
      </c>
      <c r="DO31" s="43"/>
      <c r="DP31" s="43">
        <v>1</v>
      </c>
      <c r="DQ31" s="43">
        <v>1</v>
      </c>
      <c r="DR31" s="43"/>
      <c r="DS31" s="43">
        <v>1.125</v>
      </c>
      <c r="DT31" s="43"/>
      <c r="DU31" s="43"/>
      <c r="DV31" s="43">
        <v>1.125</v>
      </c>
      <c r="DW31" s="43"/>
      <c r="DX31" s="43">
        <v>1</v>
      </c>
      <c r="DY31" s="43"/>
      <c r="DZ31" s="43"/>
      <c r="EA31" s="43">
        <v>1</v>
      </c>
      <c r="EB31" s="43">
        <v>1</v>
      </c>
      <c r="EC31" s="133">
        <v>1.0522875816993464</v>
      </c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133"/>
      <c r="EP31" s="43">
        <v>1.0466321243523315</v>
      </c>
    </row>
    <row r="32" spans="2:146" x14ac:dyDescent="0.25">
      <c r="B32" s="9" t="s">
        <v>10</v>
      </c>
      <c r="C32" s="43"/>
      <c r="D32" s="43">
        <v>1.3333333333333333</v>
      </c>
      <c r="E32" s="43">
        <v>1</v>
      </c>
      <c r="F32" s="43"/>
      <c r="G32" s="43">
        <v>1</v>
      </c>
      <c r="H32" s="133">
        <v>1.2</v>
      </c>
      <c r="I32" s="43"/>
      <c r="J32" s="43"/>
      <c r="K32" s="43"/>
      <c r="L32" s="43"/>
      <c r="M32" s="43"/>
      <c r="N32" s="133"/>
      <c r="O32" s="43">
        <v>1</v>
      </c>
      <c r="P32" s="43"/>
      <c r="Q32" s="43"/>
      <c r="R32" s="43"/>
      <c r="S32" s="43"/>
      <c r="T32" s="43"/>
      <c r="U32" s="43"/>
      <c r="V32" s="43"/>
      <c r="W32" s="43">
        <v>1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>
        <v>1</v>
      </c>
      <c r="AM32" s="43"/>
      <c r="AN32" s="43"/>
      <c r="AO32" s="43"/>
      <c r="AP32" s="43"/>
      <c r="AQ32" s="43"/>
      <c r="AR32" s="43"/>
      <c r="AS32" s="43"/>
      <c r="AT32" s="43"/>
      <c r="AU32" s="133">
        <v>1</v>
      </c>
      <c r="AV32" s="43"/>
      <c r="AW32" s="43"/>
      <c r="AX32" s="43"/>
      <c r="AY32" s="43"/>
      <c r="AZ32" s="43"/>
      <c r="BA32" s="43">
        <v>1.3333333333333333</v>
      </c>
      <c r="BB32" s="43"/>
      <c r="BC32" s="43"/>
      <c r="BD32" s="43"/>
      <c r="BE32" s="43"/>
      <c r="BF32" s="43">
        <v>1</v>
      </c>
      <c r="BG32" s="43"/>
      <c r="BH32" s="43"/>
      <c r="BI32" s="43"/>
      <c r="BJ32" s="43"/>
      <c r="BK32" s="43"/>
      <c r="BL32" s="43">
        <v>1</v>
      </c>
      <c r="BM32" s="43"/>
      <c r="BN32" s="43"/>
      <c r="BO32" s="43">
        <v>2</v>
      </c>
      <c r="BP32" s="43"/>
      <c r="BQ32" s="43"/>
      <c r="BR32" s="43">
        <v>1</v>
      </c>
      <c r="BS32" s="43"/>
      <c r="BT32" s="43">
        <v>2</v>
      </c>
      <c r="BU32" s="43"/>
      <c r="BV32" s="43">
        <v>1.037037037037037</v>
      </c>
      <c r="BW32" s="43"/>
      <c r="BX32" s="43">
        <v>1</v>
      </c>
      <c r="BY32" s="43">
        <v>1</v>
      </c>
      <c r="BZ32" s="43"/>
      <c r="CA32" s="43"/>
      <c r="CB32" s="43">
        <v>1</v>
      </c>
      <c r="CC32" s="43"/>
      <c r="CD32" s="43"/>
      <c r="CE32" s="43"/>
      <c r="CF32" s="43"/>
      <c r="CG32" s="43"/>
      <c r="CH32" s="43"/>
      <c r="CI32" s="43"/>
      <c r="CJ32" s="43"/>
      <c r="CK32" s="43"/>
      <c r="CL32" s="43">
        <v>1</v>
      </c>
      <c r="CM32" s="43">
        <v>1</v>
      </c>
      <c r="CN32" s="43"/>
      <c r="CO32" s="43"/>
      <c r="CP32" s="43"/>
      <c r="CQ32" s="43"/>
      <c r="CR32" s="43">
        <v>1</v>
      </c>
      <c r="CS32" s="43"/>
      <c r="CT32" s="43"/>
      <c r="CU32" s="43"/>
      <c r="CV32" s="43"/>
      <c r="CW32" s="43"/>
      <c r="CX32" s="43">
        <v>1</v>
      </c>
      <c r="CY32" s="43"/>
      <c r="CZ32" s="43"/>
      <c r="DA32" s="43"/>
      <c r="DB32" s="43"/>
      <c r="DC32" s="43">
        <v>1</v>
      </c>
      <c r="DD32" s="43">
        <v>1</v>
      </c>
      <c r="DE32" s="133">
        <v>1.0877192982456141</v>
      </c>
      <c r="DF32" s="43"/>
      <c r="DG32" s="43"/>
      <c r="DH32" s="43">
        <v>1.1046511627906976</v>
      </c>
      <c r="DI32" s="43"/>
      <c r="DJ32" s="43"/>
      <c r="DK32" s="43"/>
      <c r="DL32" s="43">
        <v>1.375</v>
      </c>
      <c r="DM32" s="43">
        <v>1.0289855072463767</v>
      </c>
      <c r="DN32" s="43">
        <v>1</v>
      </c>
      <c r="DO32" s="43"/>
      <c r="DP32" s="43">
        <v>1</v>
      </c>
      <c r="DQ32" s="43">
        <v>1.0454545454545454</v>
      </c>
      <c r="DR32" s="43"/>
      <c r="DS32" s="43">
        <v>1</v>
      </c>
      <c r="DT32" s="43"/>
      <c r="DU32" s="43"/>
      <c r="DV32" s="43">
        <v>1.0307692307692307</v>
      </c>
      <c r="DW32" s="43"/>
      <c r="DX32" s="43"/>
      <c r="DY32" s="43"/>
      <c r="DZ32" s="43"/>
      <c r="EA32" s="43">
        <v>1</v>
      </c>
      <c r="EB32" s="43">
        <v>1</v>
      </c>
      <c r="EC32" s="133">
        <v>1.0627306273062731</v>
      </c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133"/>
      <c r="EP32" s="43">
        <v>1.0684523809523809</v>
      </c>
    </row>
    <row r="33" spans="2:146" x14ac:dyDescent="0.25">
      <c r="B33" s="9" t="s">
        <v>1</v>
      </c>
      <c r="C33" s="43"/>
      <c r="D33" s="43">
        <v>1.25</v>
      </c>
      <c r="E33" s="43"/>
      <c r="F33" s="43"/>
      <c r="G33" s="43"/>
      <c r="H33" s="133">
        <v>1.25</v>
      </c>
      <c r="I33" s="43"/>
      <c r="J33" s="43"/>
      <c r="K33" s="43"/>
      <c r="L33" s="43"/>
      <c r="M33" s="43"/>
      <c r="N33" s="133"/>
      <c r="O33" s="43">
        <v>2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>
        <v>1</v>
      </c>
      <c r="AD33" s="43"/>
      <c r="AE33" s="43">
        <v>1</v>
      </c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133">
        <v>1.3333333333333333</v>
      </c>
      <c r="AV33" s="43"/>
      <c r="AW33" s="43"/>
      <c r="AX33" s="43"/>
      <c r="AY33" s="43">
        <v>1</v>
      </c>
      <c r="AZ33" s="43"/>
      <c r="BA33" s="43">
        <v>1</v>
      </c>
      <c r="BB33" s="43"/>
      <c r="BC33" s="43"/>
      <c r="BD33" s="43"/>
      <c r="BE33" s="43"/>
      <c r="BF33" s="43">
        <v>1</v>
      </c>
      <c r="BG33" s="43">
        <v>1</v>
      </c>
      <c r="BH33" s="43"/>
      <c r="BI33" s="43"/>
      <c r="BJ33" s="43"/>
      <c r="BK33" s="43"/>
      <c r="BL33" s="43">
        <v>1</v>
      </c>
      <c r="BM33" s="43">
        <v>1</v>
      </c>
      <c r="BN33" s="43"/>
      <c r="BO33" s="43"/>
      <c r="BP33" s="43"/>
      <c r="BQ33" s="43"/>
      <c r="BR33" s="43">
        <v>1</v>
      </c>
      <c r="BS33" s="43"/>
      <c r="BT33" s="43"/>
      <c r="BU33" s="43"/>
      <c r="BV33" s="43">
        <v>1.2162162162162162</v>
      </c>
      <c r="BW33" s="43"/>
      <c r="BX33" s="43">
        <v>1</v>
      </c>
      <c r="BY33" s="43">
        <v>2</v>
      </c>
      <c r="BZ33" s="43"/>
      <c r="CA33" s="43">
        <v>1</v>
      </c>
      <c r="CB33" s="43">
        <v>1</v>
      </c>
      <c r="CC33" s="43"/>
      <c r="CD33" s="43"/>
      <c r="CE33" s="43"/>
      <c r="CF33" s="43"/>
      <c r="CG33" s="43"/>
      <c r="CH33" s="43"/>
      <c r="CI33" s="43"/>
      <c r="CJ33" s="43">
        <v>1</v>
      </c>
      <c r="CK33" s="43"/>
      <c r="CL33" s="43"/>
      <c r="CM33" s="43">
        <v>1</v>
      </c>
      <c r="CN33" s="43"/>
      <c r="CO33" s="43"/>
      <c r="CP33" s="43"/>
      <c r="CQ33" s="43"/>
      <c r="CR33" s="43"/>
      <c r="CS33" s="43"/>
      <c r="CT33" s="43"/>
      <c r="CU33" s="43"/>
      <c r="CV33" s="43"/>
      <c r="CW33" s="43">
        <v>1</v>
      </c>
      <c r="CX33" s="43"/>
      <c r="CY33" s="43">
        <v>1</v>
      </c>
      <c r="CZ33" s="43"/>
      <c r="DA33" s="43"/>
      <c r="DB33" s="43"/>
      <c r="DC33" s="43">
        <v>1</v>
      </c>
      <c r="DD33" s="43"/>
      <c r="DE33" s="133">
        <v>1.1343283582089552</v>
      </c>
      <c r="DF33" s="43"/>
      <c r="DG33" s="43"/>
      <c r="DH33" s="43">
        <v>1.0952380952380953</v>
      </c>
      <c r="DI33" s="43"/>
      <c r="DJ33" s="43"/>
      <c r="DK33" s="43"/>
      <c r="DL33" s="43">
        <v>1.1111111111111112</v>
      </c>
      <c r="DM33" s="43">
        <v>1.0714285714285714</v>
      </c>
      <c r="DN33" s="43">
        <v>1.0833333333333333</v>
      </c>
      <c r="DO33" s="43">
        <v>1</v>
      </c>
      <c r="DP33" s="43"/>
      <c r="DQ33" s="43">
        <v>1.1228070175438596</v>
      </c>
      <c r="DR33" s="43"/>
      <c r="DS33" s="43">
        <v>1</v>
      </c>
      <c r="DT33" s="43"/>
      <c r="DU33" s="43"/>
      <c r="DV33" s="43">
        <v>1</v>
      </c>
      <c r="DW33" s="43"/>
      <c r="DX33" s="43">
        <v>1</v>
      </c>
      <c r="DY33" s="43"/>
      <c r="DZ33" s="43">
        <v>1</v>
      </c>
      <c r="EA33" s="43">
        <v>1.0555555555555556</v>
      </c>
      <c r="EB33" s="43">
        <v>1</v>
      </c>
      <c r="EC33" s="133">
        <v>1.0806451612903225</v>
      </c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133"/>
      <c r="EP33" s="43">
        <v>1.1000000000000001</v>
      </c>
    </row>
    <row r="34" spans="2:146" x14ac:dyDescent="0.25">
      <c r="B34" s="9" t="s">
        <v>14</v>
      </c>
      <c r="C34" s="43"/>
      <c r="D34" s="43">
        <v>1</v>
      </c>
      <c r="E34" s="43">
        <v>2</v>
      </c>
      <c r="F34" s="43"/>
      <c r="G34" s="43"/>
      <c r="H34" s="133">
        <v>1.2</v>
      </c>
      <c r="I34" s="43"/>
      <c r="J34" s="43"/>
      <c r="K34" s="43"/>
      <c r="L34" s="43"/>
      <c r="M34" s="43"/>
      <c r="N34" s="13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>
        <v>1</v>
      </c>
      <c r="AF34" s="43"/>
      <c r="AG34" s="43"/>
      <c r="AH34" s="43"/>
      <c r="AI34" s="43"/>
      <c r="AJ34" s="43"/>
      <c r="AK34" s="43"/>
      <c r="AL34" s="43"/>
      <c r="AM34" s="43">
        <v>2</v>
      </c>
      <c r="AN34" s="43"/>
      <c r="AO34" s="43"/>
      <c r="AP34" s="43"/>
      <c r="AQ34" s="43"/>
      <c r="AR34" s="43"/>
      <c r="AS34" s="43"/>
      <c r="AT34" s="43"/>
      <c r="AU34" s="133">
        <v>1.5</v>
      </c>
      <c r="AV34" s="43"/>
      <c r="AW34" s="43"/>
      <c r="AX34" s="43"/>
      <c r="AY34" s="43">
        <v>1</v>
      </c>
      <c r="AZ34" s="43"/>
      <c r="BA34" s="43"/>
      <c r="BB34" s="43">
        <v>1</v>
      </c>
      <c r="BC34" s="43"/>
      <c r="BD34" s="43"/>
      <c r="BE34" s="43">
        <v>1</v>
      </c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>
        <v>1</v>
      </c>
      <c r="BS34" s="43"/>
      <c r="BT34" s="43"/>
      <c r="BU34" s="43"/>
      <c r="BV34" s="43">
        <v>1.1666666666666667</v>
      </c>
      <c r="BW34" s="43"/>
      <c r="BX34" s="43">
        <v>1</v>
      </c>
      <c r="BY34" s="43">
        <v>1</v>
      </c>
      <c r="BZ34" s="43"/>
      <c r="CA34" s="43">
        <v>1</v>
      </c>
      <c r="CB34" s="43">
        <v>1</v>
      </c>
      <c r="CC34" s="43"/>
      <c r="CD34" s="43">
        <v>1</v>
      </c>
      <c r="CE34" s="43"/>
      <c r="CF34" s="43"/>
      <c r="CG34" s="43"/>
      <c r="CH34" s="43"/>
      <c r="CI34" s="43"/>
      <c r="CJ34" s="43"/>
      <c r="CK34" s="43"/>
      <c r="CL34" s="43"/>
      <c r="CM34" s="43">
        <v>1</v>
      </c>
      <c r="CN34" s="43"/>
      <c r="CO34" s="43"/>
      <c r="CP34" s="43"/>
      <c r="CQ34" s="43"/>
      <c r="CR34" s="43"/>
      <c r="CS34" s="43">
        <v>1</v>
      </c>
      <c r="CT34" s="43"/>
      <c r="CU34" s="43"/>
      <c r="CV34" s="43"/>
      <c r="CW34" s="43"/>
      <c r="CX34" s="43"/>
      <c r="CY34" s="43"/>
      <c r="CZ34" s="43"/>
      <c r="DA34" s="43"/>
      <c r="DB34" s="43"/>
      <c r="DC34" s="43">
        <v>2</v>
      </c>
      <c r="DD34" s="43"/>
      <c r="DE34" s="133">
        <v>1.125</v>
      </c>
      <c r="DF34" s="43"/>
      <c r="DG34" s="43"/>
      <c r="DH34" s="43">
        <v>1</v>
      </c>
      <c r="DI34" s="43"/>
      <c r="DJ34" s="43"/>
      <c r="DK34" s="43"/>
      <c r="DL34" s="43">
        <v>1.2</v>
      </c>
      <c r="DM34" s="43">
        <v>1.1666666666666667</v>
      </c>
      <c r="DN34" s="43">
        <v>1.25</v>
      </c>
      <c r="DO34" s="43"/>
      <c r="DP34" s="43">
        <v>1</v>
      </c>
      <c r="DQ34" s="43">
        <v>1.131578947368421</v>
      </c>
      <c r="DR34" s="43"/>
      <c r="DS34" s="43">
        <v>1</v>
      </c>
      <c r="DT34" s="43"/>
      <c r="DU34" s="43"/>
      <c r="DV34" s="43">
        <v>1</v>
      </c>
      <c r="DW34" s="43"/>
      <c r="DX34" s="43">
        <v>1</v>
      </c>
      <c r="DY34" s="43"/>
      <c r="DZ34" s="43"/>
      <c r="EA34" s="43">
        <v>1.0763888888888888</v>
      </c>
      <c r="EB34" s="43"/>
      <c r="EC34" s="133">
        <v>1.0892857142857142</v>
      </c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133"/>
      <c r="EP34" s="43">
        <v>1.1003584229390682</v>
      </c>
    </row>
    <row r="35" spans="2:146" x14ac:dyDescent="0.25">
      <c r="B35" s="108" t="s">
        <v>18</v>
      </c>
      <c r="C35" s="134">
        <v>1.1333333333333333</v>
      </c>
      <c r="D35" s="134">
        <v>1.1179245283018868</v>
      </c>
      <c r="E35" s="134">
        <v>1.0526315789473684</v>
      </c>
      <c r="F35" s="134">
        <v>1</v>
      </c>
      <c r="G35" s="134">
        <v>1</v>
      </c>
      <c r="H35" s="134">
        <v>1.1085271317829457</v>
      </c>
      <c r="I35" s="134">
        <v>1</v>
      </c>
      <c r="J35" s="134">
        <v>1</v>
      </c>
      <c r="K35" s="134">
        <v>2</v>
      </c>
      <c r="L35" s="134">
        <v>1</v>
      </c>
      <c r="M35" s="134">
        <v>1.2</v>
      </c>
      <c r="N35" s="134">
        <v>1.1428571428571428</v>
      </c>
      <c r="O35" s="134">
        <v>1.1428571428571428</v>
      </c>
      <c r="P35" s="134">
        <v>1</v>
      </c>
      <c r="Q35" s="134">
        <v>1</v>
      </c>
      <c r="R35" s="134">
        <v>1.3333333333333333</v>
      </c>
      <c r="S35" s="134">
        <v>1.5</v>
      </c>
      <c r="T35" s="134">
        <v>1.5</v>
      </c>
      <c r="U35" s="134">
        <v>1</v>
      </c>
      <c r="V35" s="134">
        <v>1</v>
      </c>
      <c r="W35" s="134">
        <v>1</v>
      </c>
      <c r="X35" s="134">
        <v>1</v>
      </c>
      <c r="Y35" s="134">
        <v>1.0869565217391304</v>
      </c>
      <c r="Z35" s="134">
        <v>1.25</v>
      </c>
      <c r="AA35" s="134">
        <v>1</v>
      </c>
      <c r="AB35" s="134">
        <v>1.3333333333333333</v>
      </c>
      <c r="AC35" s="134">
        <v>1.1153846153846154</v>
      </c>
      <c r="AD35" s="134">
        <v>1.4285714285714286</v>
      </c>
      <c r="AE35" s="134">
        <v>1.101123595505618</v>
      </c>
      <c r="AF35" s="134">
        <v>1.0714285714285714</v>
      </c>
      <c r="AG35" s="134">
        <v>1.2142857142857142</v>
      </c>
      <c r="AH35" s="134">
        <v>1.2</v>
      </c>
      <c r="AI35" s="134">
        <v>1.1499999999999999</v>
      </c>
      <c r="AJ35" s="134">
        <v>1</v>
      </c>
      <c r="AK35" s="134">
        <v>1.3333333333333333</v>
      </c>
      <c r="AL35" s="134">
        <v>1.1000000000000001</v>
      </c>
      <c r="AM35" s="134">
        <v>1.2432432432432432</v>
      </c>
      <c r="AN35" s="134">
        <v>2</v>
      </c>
      <c r="AO35" s="134">
        <v>1</v>
      </c>
      <c r="AP35" s="134">
        <v>1</v>
      </c>
      <c r="AQ35" s="134">
        <v>1.1481481481481481</v>
      </c>
      <c r="AR35" s="134">
        <v>1.25</v>
      </c>
      <c r="AS35" s="134">
        <v>1</v>
      </c>
      <c r="AT35" s="134">
        <v>1</v>
      </c>
      <c r="AU35" s="134">
        <v>1.1389365351629503</v>
      </c>
      <c r="AV35" s="134">
        <v>1.0277777777777777</v>
      </c>
      <c r="AW35" s="134">
        <v>1</v>
      </c>
      <c r="AX35" s="134">
        <v>1</v>
      </c>
      <c r="AY35" s="134">
        <v>1.2666666666666666</v>
      </c>
      <c r="AZ35" s="134">
        <v>1.3333333333333333</v>
      </c>
      <c r="BA35" s="134">
        <v>1.0869565217391304</v>
      </c>
      <c r="BB35" s="134">
        <v>1</v>
      </c>
      <c r="BC35" s="134">
        <v>1</v>
      </c>
      <c r="BD35" s="134">
        <v>1</v>
      </c>
      <c r="BE35" s="134">
        <v>1</v>
      </c>
      <c r="BF35" s="134">
        <v>1</v>
      </c>
      <c r="BG35" s="134">
        <v>1.0434782608695652</v>
      </c>
      <c r="BH35" s="134">
        <v>1</v>
      </c>
      <c r="BI35" s="134">
        <v>1</v>
      </c>
      <c r="BJ35" s="134">
        <v>1</v>
      </c>
      <c r="BK35" s="134">
        <v>1.0945945945945945</v>
      </c>
      <c r="BL35" s="134">
        <v>1</v>
      </c>
      <c r="BM35" s="134">
        <v>1.0714285714285714</v>
      </c>
      <c r="BN35" s="134">
        <v>1.2580645161290323</v>
      </c>
      <c r="BO35" s="134">
        <v>1.3333333333333333</v>
      </c>
      <c r="BP35" s="134">
        <v>1</v>
      </c>
      <c r="BQ35" s="134">
        <v>1</v>
      </c>
      <c r="BR35" s="134">
        <v>1.1000000000000001</v>
      </c>
      <c r="BS35" s="134">
        <v>1</v>
      </c>
      <c r="BT35" s="134">
        <v>1.2340425531914894</v>
      </c>
      <c r="BU35" s="134">
        <v>1</v>
      </c>
      <c r="BV35" s="134">
        <v>1.1153039832285114</v>
      </c>
      <c r="BW35" s="134">
        <v>1</v>
      </c>
      <c r="BX35" s="134">
        <v>1.053763440860215</v>
      </c>
      <c r="BY35" s="134">
        <v>1.0540540540540539</v>
      </c>
      <c r="BZ35" s="134">
        <v>1</v>
      </c>
      <c r="CA35" s="134">
        <v>1.2333333333333334</v>
      </c>
      <c r="CB35" s="134">
        <v>1.125</v>
      </c>
      <c r="CC35" s="134">
        <v>1.125</v>
      </c>
      <c r="CD35" s="134">
        <v>1</v>
      </c>
      <c r="CE35" s="134">
        <v>1.0779220779220779</v>
      </c>
      <c r="CF35" s="134">
        <v>1.0714285714285714</v>
      </c>
      <c r="CG35" s="134">
        <v>1</v>
      </c>
      <c r="CH35" s="134">
        <v>1.1333333333333333</v>
      </c>
      <c r="CI35" s="134">
        <v>2</v>
      </c>
      <c r="CJ35" s="134">
        <v>1.0689655172413792</v>
      </c>
      <c r="CK35" s="134">
        <v>1.1111111111111112</v>
      </c>
      <c r="CL35" s="134">
        <v>1</v>
      </c>
      <c r="CM35" s="134">
        <v>1.1267605633802817</v>
      </c>
      <c r="CN35" s="134">
        <v>1</v>
      </c>
      <c r="CO35" s="134">
        <v>1.0909090909090908</v>
      </c>
      <c r="CP35" s="134">
        <v>1</v>
      </c>
      <c r="CQ35" s="134">
        <v>1.0833333333333333</v>
      </c>
      <c r="CR35" s="134">
        <v>1.0606060606060606</v>
      </c>
      <c r="CS35" s="134">
        <v>1.0714285714285714</v>
      </c>
      <c r="CT35" s="134">
        <v>1.1578947368421053</v>
      </c>
      <c r="CU35" s="134">
        <v>1</v>
      </c>
      <c r="CV35" s="134">
        <v>1</v>
      </c>
      <c r="CW35" s="134">
        <v>1.0384615384615385</v>
      </c>
      <c r="CX35" s="134">
        <v>1</v>
      </c>
      <c r="CY35" s="134">
        <v>1.1499999999999999</v>
      </c>
      <c r="CZ35" s="134">
        <v>1.4285714285714286</v>
      </c>
      <c r="DA35" s="134">
        <v>1</v>
      </c>
      <c r="DB35" s="134">
        <v>1</v>
      </c>
      <c r="DC35" s="134">
        <v>1.1481481481481481</v>
      </c>
      <c r="DD35" s="134">
        <v>1.1111111111111112</v>
      </c>
      <c r="DE35" s="134">
        <v>1.1032724181895452</v>
      </c>
      <c r="DF35" s="134">
        <v>1.0714285714285714</v>
      </c>
      <c r="DG35" s="134">
        <v>1</v>
      </c>
      <c r="DH35" s="134">
        <v>1.0947368421052632</v>
      </c>
      <c r="DI35" s="134">
        <v>1</v>
      </c>
      <c r="DJ35" s="134">
        <v>1</v>
      </c>
      <c r="DK35" s="134">
        <v>1</v>
      </c>
      <c r="DL35" s="134">
        <v>1.3209876543209877</v>
      </c>
      <c r="DM35" s="134">
        <v>1.0804597701149425</v>
      </c>
      <c r="DN35" s="134">
        <v>1.0615384615384615</v>
      </c>
      <c r="DO35" s="134">
        <v>1</v>
      </c>
      <c r="DP35" s="134">
        <v>1.0344827586206897</v>
      </c>
      <c r="DQ35" s="134">
        <v>1.1241310824230388</v>
      </c>
      <c r="DR35" s="134">
        <v>1</v>
      </c>
      <c r="DS35" s="134">
        <v>1.0731707317073171</v>
      </c>
      <c r="DT35" s="134">
        <v>1</v>
      </c>
      <c r="DU35" s="134">
        <v>1</v>
      </c>
      <c r="DV35" s="134">
        <v>1.0493827160493827</v>
      </c>
      <c r="DW35" s="134">
        <v>1</v>
      </c>
      <c r="DX35" s="134">
        <v>1.0461538461538462</v>
      </c>
      <c r="DY35" s="134">
        <v>1</v>
      </c>
      <c r="DZ35" s="134">
        <v>1</v>
      </c>
      <c r="EA35" s="134">
        <v>1.0831643002028397</v>
      </c>
      <c r="EB35" s="134">
        <v>1</v>
      </c>
      <c r="EC35" s="134">
        <v>1.0994614003590664</v>
      </c>
      <c r="ED35" s="134">
        <v>1</v>
      </c>
      <c r="EE35" s="134">
        <v>1.125</v>
      </c>
      <c r="EF35" s="134">
        <v>1</v>
      </c>
      <c r="EG35" s="134">
        <v>1</v>
      </c>
      <c r="EH35" s="134">
        <v>1</v>
      </c>
      <c r="EI35" s="134">
        <v>2</v>
      </c>
      <c r="EJ35" s="134">
        <v>1</v>
      </c>
      <c r="EK35" s="134">
        <v>1</v>
      </c>
      <c r="EL35" s="134">
        <v>1</v>
      </c>
      <c r="EM35" s="134">
        <v>1</v>
      </c>
      <c r="EN35" s="134">
        <v>2</v>
      </c>
      <c r="EO35" s="134">
        <v>1.125</v>
      </c>
      <c r="EP35" s="134">
        <v>1.1053681236496593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6"/>
  <sheetViews>
    <sheetView workbookViewId="0">
      <pane ySplit="8" topLeftCell="A9" activePane="bottomLeft" state="frozen"/>
      <selection activeCell="NM305" sqref="NM305"/>
      <selection pane="bottomLeft" activeCell="H18" sqref="H18"/>
    </sheetView>
  </sheetViews>
  <sheetFormatPr defaultRowHeight="15" x14ac:dyDescent="0.25"/>
  <cols>
    <col min="1" max="1" width="27.5703125" bestFit="1" customWidth="1"/>
    <col min="2" max="2" width="36.42578125" bestFit="1" customWidth="1"/>
    <col min="3" max="3" width="26.85546875" bestFit="1" customWidth="1"/>
    <col min="4" max="4" width="10" bestFit="1" customWidth="1"/>
    <col min="5" max="5" width="8" style="56" bestFit="1" customWidth="1"/>
  </cols>
  <sheetData>
    <row r="1" spans="1:5" x14ac:dyDescent="0.25">
      <c r="A1" s="7" t="s">
        <v>504</v>
      </c>
    </row>
    <row r="3" spans="1:5" ht="18.75" x14ac:dyDescent="0.3">
      <c r="A3" s="8" t="s">
        <v>704</v>
      </c>
    </row>
    <row r="5" spans="1:5" x14ac:dyDescent="0.25">
      <c r="A5" t="s">
        <v>502</v>
      </c>
      <c r="B5" s="4" t="s">
        <v>1018</v>
      </c>
    </row>
    <row r="6" spans="1:5" x14ac:dyDescent="0.25">
      <c r="A6" t="s">
        <v>503</v>
      </c>
      <c r="B6" t="s">
        <v>839</v>
      </c>
    </row>
    <row r="8" spans="1:5" x14ac:dyDescent="0.25">
      <c r="B8" s="3" t="s">
        <v>401</v>
      </c>
      <c r="C8" s="3" t="s">
        <v>402</v>
      </c>
      <c r="D8" s="6" t="s">
        <v>23</v>
      </c>
      <c r="E8" s="68" t="s">
        <v>24</v>
      </c>
    </row>
    <row r="9" spans="1:5" x14ac:dyDescent="0.25">
      <c r="B9" s="30" t="s">
        <v>690</v>
      </c>
      <c r="C9" s="30" t="s">
        <v>665</v>
      </c>
      <c r="D9" s="31">
        <v>2139.6128091127689</v>
      </c>
      <c r="E9" s="65">
        <v>3.6692554889139917E-2</v>
      </c>
    </row>
    <row r="10" spans="1:5" x14ac:dyDescent="0.25">
      <c r="B10" s="30"/>
      <c r="C10" s="30" t="s">
        <v>934</v>
      </c>
      <c r="D10" s="31">
        <v>116.15003981590924</v>
      </c>
      <c r="E10" s="65">
        <v>1.9918752089955424E-3</v>
      </c>
    </row>
    <row r="11" spans="1:5" x14ac:dyDescent="0.25">
      <c r="B11" s="30"/>
      <c r="C11" s="30" t="s">
        <v>666</v>
      </c>
      <c r="D11" s="31">
        <v>4992.1741305872129</v>
      </c>
      <c r="E11" s="65">
        <v>8.5611575385302022E-2</v>
      </c>
    </row>
    <row r="12" spans="1:5" x14ac:dyDescent="0.25">
      <c r="B12" s="30"/>
      <c r="C12" s="30" t="s">
        <v>667</v>
      </c>
      <c r="D12" s="31">
        <v>23984.710696493494</v>
      </c>
      <c r="E12" s="65">
        <v>0.41131755707527407</v>
      </c>
    </row>
    <row r="13" spans="1:5" x14ac:dyDescent="0.25">
      <c r="B13" s="30"/>
      <c r="C13" s="30" t="s">
        <v>668</v>
      </c>
      <c r="D13" s="31">
        <v>26874.7024849505</v>
      </c>
      <c r="E13" s="65">
        <v>0.4608784785071729</v>
      </c>
    </row>
    <row r="14" spans="1:5" x14ac:dyDescent="0.25">
      <c r="B14" s="30"/>
      <c r="C14" s="30" t="s">
        <v>669</v>
      </c>
      <c r="D14" s="31">
        <v>204.55577138065399</v>
      </c>
      <c r="E14" s="65">
        <v>3.5079589341154545E-3</v>
      </c>
    </row>
    <row r="15" spans="1:5" x14ac:dyDescent="0.25">
      <c r="B15" s="24" t="s">
        <v>673</v>
      </c>
      <c r="C15" s="24"/>
      <c r="D15" s="52">
        <f>SUM(D9:D14)</f>
        <v>58311.905932340545</v>
      </c>
      <c r="E15" s="82">
        <v>1</v>
      </c>
    </row>
    <row r="16" spans="1:5" x14ac:dyDescent="0.25">
      <c r="B16" s="55" t="s">
        <v>999</v>
      </c>
      <c r="C16" s="42" t="s">
        <v>665</v>
      </c>
      <c r="D16" s="1">
        <v>1006.1884614932975</v>
      </c>
      <c r="E16" s="56">
        <v>0.17242308277774884</v>
      </c>
    </row>
    <row r="17" spans="2:5" x14ac:dyDescent="0.25">
      <c r="B17" s="55"/>
      <c r="C17" s="42" t="s">
        <v>934</v>
      </c>
      <c r="D17" s="1">
        <v>40.079808650301374</v>
      </c>
      <c r="E17" s="56">
        <v>6.8681806928803492E-3</v>
      </c>
    </row>
    <row r="18" spans="2:5" x14ac:dyDescent="0.25">
      <c r="B18" s="55"/>
      <c r="C18" s="42" t="s">
        <v>666</v>
      </c>
      <c r="D18" s="1">
        <v>4518.0242331916497</v>
      </c>
      <c r="E18" s="56">
        <v>0.7742204330144451</v>
      </c>
    </row>
    <row r="19" spans="2:5" x14ac:dyDescent="0.25">
      <c r="B19" s="55"/>
      <c r="C19" s="42" t="s">
        <v>667</v>
      </c>
      <c r="D19" s="1">
        <v>166.83790164225843</v>
      </c>
      <c r="E19" s="56">
        <v>2.8589778581475683E-2</v>
      </c>
    </row>
    <row r="20" spans="2:5" x14ac:dyDescent="0.25">
      <c r="B20" s="55"/>
      <c r="C20" s="42" t="s">
        <v>668</v>
      </c>
      <c r="D20" s="1">
        <v>4.1493612457268521</v>
      </c>
      <c r="E20" s="56">
        <v>7.110453805889822E-4</v>
      </c>
    </row>
    <row r="21" spans="2:5" x14ac:dyDescent="0.25">
      <c r="B21" s="57"/>
      <c r="C21" s="42" t="s">
        <v>669</v>
      </c>
      <c r="D21" s="1">
        <v>100.29888881253942</v>
      </c>
      <c r="E21" s="56">
        <v>1.7187479552860995E-2</v>
      </c>
    </row>
    <row r="22" spans="2:5" x14ac:dyDescent="0.25">
      <c r="B22" s="58" t="s">
        <v>1006</v>
      </c>
      <c r="C22" s="58"/>
      <c r="D22" s="59">
        <v>5835.5786550357734</v>
      </c>
      <c r="E22" s="60">
        <v>0.10007525155852096</v>
      </c>
    </row>
    <row r="23" spans="2:5" x14ac:dyDescent="0.25">
      <c r="B23" s="55" t="s">
        <v>667</v>
      </c>
      <c r="C23" s="42" t="s">
        <v>665</v>
      </c>
      <c r="D23" s="1">
        <v>324.12352853787934</v>
      </c>
      <c r="E23" s="56">
        <v>2.7686247924064409E-2</v>
      </c>
    </row>
    <row r="24" spans="2:5" x14ac:dyDescent="0.25">
      <c r="B24" s="55"/>
      <c r="C24" s="42" t="s">
        <v>934</v>
      </c>
      <c r="D24" s="1">
        <v>5.109116142290091</v>
      </c>
      <c r="E24" s="56">
        <v>4.3641464976755583E-4</v>
      </c>
    </row>
    <row r="25" spans="2:5" x14ac:dyDescent="0.25">
      <c r="B25" s="55"/>
      <c r="C25" s="42" t="s">
        <v>666</v>
      </c>
      <c r="D25" s="1">
        <v>145.03784462201014</v>
      </c>
      <c r="E25" s="56">
        <v>1.2388960908487762E-2</v>
      </c>
    </row>
    <row r="26" spans="2:5" x14ac:dyDescent="0.25">
      <c r="B26" s="55"/>
      <c r="C26" s="42" t="s">
        <v>667</v>
      </c>
      <c r="D26" s="1">
        <v>10917.589899111594</v>
      </c>
      <c r="E26" s="56">
        <v>0.93256759866706151</v>
      </c>
    </row>
    <row r="27" spans="2:5" x14ac:dyDescent="0.25">
      <c r="B27" s="55"/>
      <c r="C27" s="42" t="s">
        <v>668</v>
      </c>
      <c r="D27" s="1">
        <v>306.49895597647708</v>
      </c>
      <c r="E27" s="56">
        <v>2.6180777809963699E-2</v>
      </c>
    </row>
    <row r="28" spans="2:5" x14ac:dyDescent="0.25">
      <c r="B28" s="57"/>
      <c r="C28" s="42" t="s">
        <v>669</v>
      </c>
      <c r="D28" s="1">
        <v>8.6631971566942667</v>
      </c>
      <c r="E28" s="56">
        <v>7.4000004065504497E-4</v>
      </c>
    </row>
    <row r="29" spans="2:5" x14ac:dyDescent="0.25">
      <c r="B29" s="58" t="s">
        <v>959</v>
      </c>
      <c r="C29" s="58"/>
      <c r="D29" s="59">
        <v>11707.022541546945</v>
      </c>
      <c r="E29" s="60">
        <v>0.20076556158412429</v>
      </c>
    </row>
    <row r="30" spans="2:5" x14ac:dyDescent="0.25">
      <c r="B30" s="61" t="s">
        <v>668</v>
      </c>
      <c r="C30" s="42" t="s">
        <v>665</v>
      </c>
      <c r="D30" s="1">
        <v>809.30081908159502</v>
      </c>
      <c r="E30" s="56">
        <v>1.9850738792996363E-2</v>
      </c>
    </row>
    <row r="31" spans="2:5" x14ac:dyDescent="0.25">
      <c r="B31" s="61"/>
      <c r="C31" s="42" t="s">
        <v>934</v>
      </c>
      <c r="D31" s="1">
        <v>70.961115023317774</v>
      </c>
      <c r="E31" s="56">
        <v>1.740552493677423E-3</v>
      </c>
    </row>
    <row r="32" spans="2:5" x14ac:dyDescent="0.25">
      <c r="B32" s="61"/>
      <c r="C32" s="42" t="s">
        <v>666</v>
      </c>
      <c r="D32" s="1">
        <v>329.11205277353019</v>
      </c>
      <c r="E32" s="56">
        <v>8.0725451392079997E-3</v>
      </c>
    </row>
    <row r="33" spans="2:5" x14ac:dyDescent="0.25">
      <c r="B33" s="61"/>
      <c r="C33" s="42" t="s">
        <v>667</v>
      </c>
      <c r="D33" s="1">
        <v>12900.282895739489</v>
      </c>
      <c r="E33" s="56">
        <v>0.31642145921671794</v>
      </c>
    </row>
    <row r="34" spans="2:5" x14ac:dyDescent="0.25">
      <c r="B34" s="61"/>
      <c r="C34" s="42" t="s">
        <v>668</v>
      </c>
      <c r="D34" s="1">
        <v>26564.054167728311</v>
      </c>
      <c r="E34" s="56">
        <v>0.65156995783716887</v>
      </c>
    </row>
    <row r="35" spans="2:5" x14ac:dyDescent="0.25">
      <c r="B35" s="57"/>
      <c r="C35" s="42" t="s">
        <v>669</v>
      </c>
      <c r="D35" s="1">
        <v>95.59368541142031</v>
      </c>
      <c r="E35" s="56">
        <v>2.3447465202313753E-3</v>
      </c>
    </row>
    <row r="36" spans="2:5" x14ac:dyDescent="0.25">
      <c r="B36" s="58" t="s">
        <v>961</v>
      </c>
      <c r="C36" s="58"/>
      <c r="D36" s="59">
        <v>40769.304735757665</v>
      </c>
      <c r="E36" s="60">
        <v>0.6991591868573549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3"/>
  <sheetViews>
    <sheetView workbookViewId="0">
      <pane ySplit="8" topLeftCell="A9" activePane="bottomLeft" state="frozen"/>
      <selection activeCell="NM305" sqref="NM305"/>
      <selection pane="bottomLeft" activeCell="K29" sqref="K29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85" bestFit="1" customWidth="1"/>
    <col min="4" max="4" width="10" style="1" bestFit="1" customWidth="1"/>
    <col min="5" max="5" width="8" style="135" bestFit="1" customWidth="1"/>
  </cols>
  <sheetData>
    <row r="1" spans="1:5" x14ac:dyDescent="0.25">
      <c r="A1" s="7" t="s">
        <v>504</v>
      </c>
    </row>
    <row r="3" spans="1:5" ht="18.75" x14ac:dyDescent="0.3">
      <c r="A3" s="8" t="s">
        <v>704</v>
      </c>
    </row>
    <row r="5" spans="1:5" x14ac:dyDescent="0.25">
      <c r="A5" t="s">
        <v>502</v>
      </c>
      <c r="B5" s="4" t="s">
        <v>1018</v>
      </c>
    </row>
    <row r="6" spans="1:5" x14ac:dyDescent="0.25">
      <c r="A6" t="s">
        <v>503</v>
      </c>
      <c r="B6" t="s">
        <v>692</v>
      </c>
    </row>
    <row r="8" spans="1:5" x14ac:dyDescent="0.25">
      <c r="B8" s="3" t="s">
        <v>0</v>
      </c>
      <c r="C8" s="3" t="s">
        <v>393</v>
      </c>
      <c r="D8" s="6" t="s">
        <v>23</v>
      </c>
      <c r="E8" s="139" t="s">
        <v>24</v>
      </c>
    </row>
    <row r="9" spans="1:5" x14ac:dyDescent="0.25">
      <c r="B9" s="30" t="s">
        <v>672</v>
      </c>
      <c r="C9" s="20" t="s">
        <v>984</v>
      </c>
      <c r="D9" s="31">
        <v>6.5064102564102555</v>
      </c>
      <c r="E9" s="136">
        <v>1.1344850002217631E-3</v>
      </c>
    </row>
    <row r="10" spans="1:5" x14ac:dyDescent="0.25">
      <c r="B10" s="30"/>
      <c r="C10" s="20" t="s">
        <v>985</v>
      </c>
      <c r="D10" s="31">
        <v>17.361311741820089</v>
      </c>
      <c r="E10" s="136">
        <v>3.0271911820905842E-3</v>
      </c>
    </row>
    <row r="11" spans="1:5" x14ac:dyDescent="0.25">
      <c r="B11" s="30"/>
      <c r="C11" s="20" t="s">
        <v>986</v>
      </c>
      <c r="D11" s="31">
        <v>23.497180924964645</v>
      </c>
      <c r="E11" s="136">
        <v>4.0970670855877984E-3</v>
      </c>
    </row>
    <row r="12" spans="1:5" x14ac:dyDescent="0.25">
      <c r="B12" s="30"/>
      <c r="C12" s="20" t="s">
        <v>395</v>
      </c>
      <c r="D12" s="31">
        <v>2607.6922856311876</v>
      </c>
      <c r="E12" s="136">
        <v>0.45468817161166875</v>
      </c>
    </row>
    <row r="13" spans="1:5" x14ac:dyDescent="0.25">
      <c r="B13" s="30"/>
      <c r="C13" s="20" t="s">
        <v>399</v>
      </c>
      <c r="D13" s="31">
        <v>66.12226447714005</v>
      </c>
      <c r="E13" s="136">
        <v>1.1529355554563378E-2</v>
      </c>
    </row>
    <row r="14" spans="1:5" x14ac:dyDescent="0.25">
      <c r="B14" s="30"/>
      <c r="C14" s="20" t="s">
        <v>396</v>
      </c>
      <c r="D14" s="31">
        <v>290.14738603227033</v>
      </c>
      <c r="E14" s="136">
        <v>5.059131599991884E-2</v>
      </c>
    </row>
    <row r="15" spans="1:5" x14ac:dyDescent="0.25">
      <c r="B15" s="30"/>
      <c r="C15" s="20" t="s">
        <v>987</v>
      </c>
      <c r="D15" s="31">
        <v>20.387762020410428</v>
      </c>
      <c r="E15" s="136">
        <v>3.5548957549147455E-3</v>
      </c>
    </row>
    <row r="16" spans="1:5" x14ac:dyDescent="0.25">
      <c r="B16" s="30"/>
      <c r="C16" s="20" t="s">
        <v>394</v>
      </c>
      <c r="D16" s="31">
        <v>1484.3173716510678</v>
      </c>
      <c r="E16" s="136">
        <v>0.25881180671748738</v>
      </c>
    </row>
    <row r="17" spans="2:5" x14ac:dyDescent="0.25">
      <c r="B17" s="30"/>
      <c r="C17" s="20" t="s">
        <v>988</v>
      </c>
      <c r="D17" s="31">
        <v>25.120516039811971</v>
      </c>
      <c r="E17" s="136">
        <v>4.3801186094773546E-3</v>
      </c>
    </row>
    <row r="18" spans="2:5" x14ac:dyDescent="0.25">
      <c r="B18" s="21"/>
      <c r="C18" s="20" t="s">
        <v>989</v>
      </c>
      <c r="D18" s="22">
        <v>12.998132935026142</v>
      </c>
      <c r="E18" s="137">
        <v>2.2664090127343843E-3</v>
      </c>
    </row>
    <row r="19" spans="2:5" x14ac:dyDescent="0.25">
      <c r="B19" s="21"/>
      <c r="C19" s="20" t="s">
        <v>397</v>
      </c>
      <c r="D19" s="22">
        <v>2.2273440202536965</v>
      </c>
      <c r="E19" s="137">
        <v>3.8836905170895315E-4</v>
      </c>
    </row>
    <row r="20" spans="2:5" x14ac:dyDescent="0.25">
      <c r="B20" s="21"/>
      <c r="C20" s="20" t="s">
        <v>990</v>
      </c>
      <c r="D20" s="22">
        <v>1178.7443630253438</v>
      </c>
      <c r="E20" s="137">
        <v>0.20553081441962626</v>
      </c>
    </row>
    <row r="21" spans="2:5" x14ac:dyDescent="0.25">
      <c r="B21" s="24" t="s">
        <v>673</v>
      </c>
      <c r="C21" s="24"/>
      <c r="D21" s="25">
        <v>5735.1223287557059</v>
      </c>
      <c r="E21" s="138">
        <v>1</v>
      </c>
    </row>
    <row r="22" spans="2:5" x14ac:dyDescent="0.25">
      <c r="B22" s="55" t="s">
        <v>705</v>
      </c>
      <c r="C22" s="42" t="s">
        <v>986</v>
      </c>
      <c r="D22" s="1">
        <v>6.1848884932997086</v>
      </c>
      <c r="E22" s="56">
        <v>0.23685462947326408</v>
      </c>
    </row>
    <row r="23" spans="2:5" x14ac:dyDescent="0.25">
      <c r="B23" s="55"/>
      <c r="C23" s="42" t="s">
        <v>395</v>
      </c>
      <c r="D23" s="1">
        <v>3.1605950791531567</v>
      </c>
      <c r="E23" s="56">
        <v>0.12103719852004238</v>
      </c>
    </row>
    <row r="24" spans="2:5" x14ac:dyDescent="0.25">
      <c r="B24" s="57"/>
      <c r="C24" s="42" t="s">
        <v>394</v>
      </c>
      <c r="D24" s="1">
        <v>16.767109232062502</v>
      </c>
      <c r="E24" s="56">
        <v>0.64210817200669357</v>
      </c>
    </row>
    <row r="25" spans="2:5" x14ac:dyDescent="0.25">
      <c r="B25" s="58" t="s">
        <v>706</v>
      </c>
      <c r="C25" s="58"/>
      <c r="D25" s="59">
        <v>26.112592804515366</v>
      </c>
      <c r="E25" s="60">
        <v>4.5531012779950215E-3</v>
      </c>
    </row>
    <row r="26" spans="2:5" x14ac:dyDescent="0.25">
      <c r="B26" s="55" t="s">
        <v>11</v>
      </c>
      <c r="C26" s="42" t="s">
        <v>395</v>
      </c>
      <c r="D26" s="1">
        <v>56.717159302259915</v>
      </c>
      <c r="E26" s="56">
        <v>0.47792024900441465</v>
      </c>
    </row>
    <row r="27" spans="2:5" x14ac:dyDescent="0.25">
      <c r="B27" s="55"/>
      <c r="C27" s="42" t="s">
        <v>396</v>
      </c>
      <c r="D27" s="1">
        <v>3.2862474645030431</v>
      </c>
      <c r="E27" s="56">
        <v>2.7691164822897626E-2</v>
      </c>
    </row>
    <row r="28" spans="2:5" x14ac:dyDescent="0.25">
      <c r="B28" s="57"/>
      <c r="C28" s="42" t="s">
        <v>394</v>
      </c>
      <c r="D28" s="1">
        <v>58.671538311230606</v>
      </c>
      <c r="E28" s="56">
        <v>0.49438858617268777</v>
      </c>
    </row>
    <row r="29" spans="2:5" x14ac:dyDescent="0.25">
      <c r="B29" s="58" t="s">
        <v>30</v>
      </c>
      <c r="C29" s="58"/>
      <c r="D29" s="59">
        <v>118.67494507799356</v>
      </c>
      <c r="E29" s="60">
        <v>2.069266151184981E-2</v>
      </c>
    </row>
    <row r="30" spans="2:5" x14ac:dyDescent="0.25">
      <c r="B30" s="61" t="s">
        <v>707</v>
      </c>
      <c r="C30" s="42" t="s">
        <v>395</v>
      </c>
      <c r="D30" s="1">
        <v>80.594744103342265</v>
      </c>
      <c r="E30" s="56">
        <v>0.4778718707511862</v>
      </c>
    </row>
    <row r="31" spans="2:5" x14ac:dyDescent="0.25">
      <c r="B31" s="61"/>
      <c r="C31" s="42" t="s">
        <v>399</v>
      </c>
      <c r="D31" s="1">
        <v>6.3022710886806053</v>
      </c>
      <c r="E31" s="56">
        <v>3.7368169706788877E-2</v>
      </c>
    </row>
    <row r="32" spans="2:5" x14ac:dyDescent="0.25">
      <c r="B32" s="61"/>
      <c r="C32" s="42" t="s">
        <v>396</v>
      </c>
      <c r="D32" s="1">
        <v>7.0817128077402058</v>
      </c>
      <c r="E32" s="56">
        <v>4.1989727558637495E-2</v>
      </c>
    </row>
    <row r="33" spans="2:5" x14ac:dyDescent="0.25">
      <c r="B33" s="61"/>
      <c r="C33" s="42" t="s">
        <v>394</v>
      </c>
      <c r="D33" s="1">
        <v>61.72617704056151</v>
      </c>
      <c r="E33" s="56">
        <v>0.3659941355340664</v>
      </c>
    </row>
    <row r="34" spans="2:5" x14ac:dyDescent="0.25">
      <c r="B34" s="57"/>
      <c r="C34" s="42" t="s">
        <v>990</v>
      </c>
      <c r="D34" s="1">
        <v>12.948554257566514</v>
      </c>
      <c r="E34" s="56">
        <v>7.6776096449320944E-2</v>
      </c>
    </row>
    <row r="35" spans="2:5" x14ac:dyDescent="0.25">
      <c r="B35" s="58" t="s">
        <v>708</v>
      </c>
      <c r="C35" s="58"/>
      <c r="D35" s="59">
        <v>168.65345929789112</v>
      </c>
      <c r="E35" s="60">
        <v>2.940712501497459E-2</v>
      </c>
    </row>
    <row r="36" spans="2:5" x14ac:dyDescent="0.25">
      <c r="B36" s="61" t="s">
        <v>709</v>
      </c>
      <c r="C36" s="42" t="s">
        <v>395</v>
      </c>
      <c r="D36" s="1">
        <v>326.23025111710336</v>
      </c>
      <c r="E36" s="56">
        <v>0.46269736444927911</v>
      </c>
    </row>
    <row r="37" spans="2:5" x14ac:dyDescent="0.25">
      <c r="B37" s="61"/>
      <c r="C37" s="42" t="s">
        <v>396</v>
      </c>
      <c r="D37" s="1">
        <v>16.006346815294624</v>
      </c>
      <c r="E37" s="56">
        <v>2.2702046976138483E-2</v>
      </c>
    </row>
    <row r="38" spans="2:5" x14ac:dyDescent="0.25">
      <c r="B38" s="61"/>
      <c r="C38" s="42" t="s">
        <v>394</v>
      </c>
      <c r="D38" s="1">
        <v>309.86622695444709</v>
      </c>
      <c r="E38" s="56">
        <v>0.43948801821017913</v>
      </c>
    </row>
    <row r="39" spans="2:5" x14ac:dyDescent="0.25">
      <c r="B39" s="57"/>
      <c r="C39" s="42" t="s">
        <v>990</v>
      </c>
      <c r="D39" s="1">
        <v>52.959006414907861</v>
      </c>
      <c r="E39" s="56">
        <v>7.5112570364403136E-2</v>
      </c>
    </row>
    <row r="40" spans="2:5" x14ac:dyDescent="0.25">
      <c r="B40" s="58" t="s">
        <v>710</v>
      </c>
      <c r="C40" s="58"/>
      <c r="D40" s="59">
        <v>705.06183130175305</v>
      </c>
      <c r="E40" s="60">
        <v>0.12293754010556983</v>
      </c>
    </row>
    <row r="41" spans="2:5" x14ac:dyDescent="0.25">
      <c r="B41" s="61" t="s">
        <v>8</v>
      </c>
      <c r="C41" s="42" t="s">
        <v>395</v>
      </c>
      <c r="D41" s="1">
        <v>30.374988484428005</v>
      </c>
      <c r="E41" s="56">
        <v>0.57241584788685473</v>
      </c>
    </row>
    <row r="42" spans="2:5" x14ac:dyDescent="0.25">
      <c r="B42" s="61"/>
      <c r="C42" s="42" t="s">
        <v>399</v>
      </c>
      <c r="D42" s="1">
        <v>1.9421918523676878</v>
      </c>
      <c r="E42" s="56">
        <v>3.6600553659532561E-2</v>
      </c>
    </row>
    <row r="43" spans="2:5" x14ac:dyDescent="0.25">
      <c r="B43" s="61"/>
      <c r="C43" s="42" t="s">
        <v>394</v>
      </c>
      <c r="D43" s="1">
        <v>16.603058900328698</v>
      </c>
      <c r="E43" s="56">
        <v>0.31288420217243118</v>
      </c>
    </row>
    <row r="44" spans="2:5" x14ac:dyDescent="0.25">
      <c r="B44" s="57"/>
      <c r="C44" s="42" t="s">
        <v>990</v>
      </c>
      <c r="D44" s="1">
        <v>4.1443091966080177</v>
      </c>
      <c r="E44" s="56">
        <v>7.8099396281181524E-2</v>
      </c>
    </row>
    <row r="45" spans="2:5" x14ac:dyDescent="0.25">
      <c r="B45" s="58" t="s">
        <v>31</v>
      </c>
      <c r="C45" s="58"/>
      <c r="D45" s="59">
        <v>53.064548433732412</v>
      </c>
      <c r="E45" s="60">
        <v>9.252557380976625E-3</v>
      </c>
    </row>
    <row r="46" spans="2:5" x14ac:dyDescent="0.25">
      <c r="B46" s="57" t="s">
        <v>711</v>
      </c>
      <c r="C46" s="42" t="s">
        <v>395</v>
      </c>
      <c r="D46" s="1">
        <v>2.1120027513470134</v>
      </c>
      <c r="E46" s="56">
        <v>1</v>
      </c>
    </row>
    <row r="47" spans="2:5" x14ac:dyDescent="0.25">
      <c r="B47" s="58" t="s">
        <v>712</v>
      </c>
      <c r="C47" s="58"/>
      <c r="D47" s="59">
        <v>2.1120027513470134</v>
      </c>
      <c r="E47" s="60">
        <v>3.6825766396603366E-4</v>
      </c>
    </row>
    <row r="48" spans="2:5" x14ac:dyDescent="0.25">
      <c r="B48" s="61" t="s">
        <v>713</v>
      </c>
      <c r="C48" s="42" t="s">
        <v>395</v>
      </c>
      <c r="D48" s="1">
        <v>6.8884210526315783</v>
      </c>
      <c r="E48" s="56">
        <v>0.35996319558347006</v>
      </c>
    </row>
    <row r="49" spans="2:5" x14ac:dyDescent="0.25">
      <c r="B49" s="61"/>
      <c r="C49" s="42" t="s">
        <v>396</v>
      </c>
      <c r="D49" s="1">
        <v>6.7368421052631577E-2</v>
      </c>
      <c r="E49" s="56">
        <v>3.5204224506940837E-3</v>
      </c>
    </row>
    <row r="50" spans="2:5" x14ac:dyDescent="0.25">
      <c r="B50" s="61"/>
      <c r="C50" s="42" t="s">
        <v>394</v>
      </c>
      <c r="D50" s="1">
        <v>12.113301435406697</v>
      </c>
      <c r="E50" s="56">
        <v>0.63299595951514187</v>
      </c>
    </row>
    <row r="51" spans="2:5" x14ac:dyDescent="0.25">
      <c r="B51" s="57"/>
      <c r="C51" s="42" t="s">
        <v>990</v>
      </c>
      <c r="D51" s="1">
        <v>6.7368421052631577E-2</v>
      </c>
      <c r="E51" s="56">
        <v>3.5204224506940837E-3</v>
      </c>
    </row>
    <row r="52" spans="2:5" x14ac:dyDescent="0.25">
      <c r="B52" s="58" t="s">
        <v>714</v>
      </c>
      <c r="C52" s="58"/>
      <c r="D52" s="59">
        <v>19.136459330143538</v>
      </c>
      <c r="E52" s="60">
        <v>3.3367133660242962E-3</v>
      </c>
    </row>
    <row r="53" spans="2:5" x14ac:dyDescent="0.25">
      <c r="B53" s="61" t="s">
        <v>715</v>
      </c>
      <c r="C53" s="42" t="s">
        <v>985</v>
      </c>
      <c r="D53" s="1">
        <v>8.9148869555162804</v>
      </c>
      <c r="E53" s="56">
        <v>2.2536423879660442E-2</v>
      </c>
    </row>
    <row r="54" spans="2:5" x14ac:dyDescent="0.25">
      <c r="B54" s="61"/>
      <c r="C54" s="42" t="s">
        <v>395</v>
      </c>
      <c r="D54" s="1">
        <v>88.870416534384972</v>
      </c>
      <c r="E54" s="56">
        <v>0.22466032237700945</v>
      </c>
    </row>
    <row r="55" spans="2:5" x14ac:dyDescent="0.25">
      <c r="B55" s="61"/>
      <c r="C55" s="42" t="s">
        <v>399</v>
      </c>
      <c r="D55" s="1">
        <v>13.781250525361049</v>
      </c>
      <c r="E55" s="56">
        <v>3.4838366990077377E-2</v>
      </c>
    </row>
    <row r="56" spans="2:5" x14ac:dyDescent="0.25">
      <c r="B56" s="61"/>
      <c r="C56" s="42" t="s">
        <v>396</v>
      </c>
      <c r="D56" s="1">
        <v>13.781250525361049</v>
      </c>
      <c r="E56" s="56">
        <v>3.4838366990077377E-2</v>
      </c>
    </row>
    <row r="57" spans="2:5" x14ac:dyDescent="0.25">
      <c r="B57" s="61"/>
      <c r="C57" s="42" t="s">
        <v>394</v>
      </c>
      <c r="D57" s="1">
        <v>72.600920072245813</v>
      </c>
      <c r="E57" s="56">
        <v>0.18353178419038357</v>
      </c>
    </row>
    <row r="58" spans="2:5" x14ac:dyDescent="0.25">
      <c r="B58" s="57"/>
      <c r="C58" s="42" t="s">
        <v>990</v>
      </c>
      <c r="D58" s="1">
        <v>197.62809818385404</v>
      </c>
      <c r="E58" s="56">
        <v>0.49959473557279177</v>
      </c>
    </row>
    <row r="59" spans="2:5" x14ac:dyDescent="0.25">
      <c r="B59" s="58" t="s">
        <v>716</v>
      </c>
      <c r="C59" s="58"/>
      <c r="D59" s="59">
        <v>395.57682279672321</v>
      </c>
      <c r="E59" s="60">
        <v>6.897443508978264E-2</v>
      </c>
    </row>
    <row r="60" spans="2:5" x14ac:dyDescent="0.25">
      <c r="B60" s="61" t="s">
        <v>7</v>
      </c>
      <c r="C60" s="42" t="s">
        <v>395</v>
      </c>
      <c r="D60" s="1">
        <v>281.12188172333651</v>
      </c>
      <c r="E60" s="56">
        <v>0.33038527492745051</v>
      </c>
    </row>
    <row r="61" spans="2:5" x14ac:dyDescent="0.25">
      <c r="B61" s="61"/>
      <c r="C61" s="42" t="s">
        <v>399</v>
      </c>
      <c r="D61" s="1">
        <v>10.37207800594085</v>
      </c>
      <c r="E61" s="56">
        <v>1.2189666000223226E-2</v>
      </c>
    </row>
    <row r="62" spans="2:5" x14ac:dyDescent="0.25">
      <c r="B62" s="61"/>
      <c r="C62" s="42" t="s">
        <v>987</v>
      </c>
      <c r="D62" s="1">
        <v>10.37207800594085</v>
      </c>
      <c r="E62" s="56">
        <v>1.2189666000223226E-2</v>
      </c>
    </row>
    <row r="63" spans="2:5" x14ac:dyDescent="0.25">
      <c r="B63" s="61"/>
      <c r="C63" s="42" t="s">
        <v>394</v>
      </c>
      <c r="D63" s="1">
        <v>197.44174441485467</v>
      </c>
      <c r="E63" s="56">
        <v>0.23204115101525427</v>
      </c>
    </row>
    <row r="64" spans="2:5" x14ac:dyDescent="0.25">
      <c r="B64" s="61"/>
      <c r="C64" s="42" t="s">
        <v>988</v>
      </c>
      <c r="D64" s="1">
        <v>16.509404383760803</v>
      </c>
      <c r="E64" s="56">
        <v>1.9402488603093619E-2</v>
      </c>
    </row>
    <row r="65" spans="2:5" x14ac:dyDescent="0.25">
      <c r="B65" s="57"/>
      <c r="C65" s="42" t="s">
        <v>990</v>
      </c>
      <c r="D65" s="1">
        <v>335.07388839397061</v>
      </c>
      <c r="E65" s="56">
        <v>0.39379175345375511</v>
      </c>
    </row>
    <row r="66" spans="2:5" x14ac:dyDescent="0.25">
      <c r="B66" s="58" t="s">
        <v>32</v>
      </c>
      <c r="C66" s="58"/>
      <c r="D66" s="59">
        <v>850.89107492780431</v>
      </c>
      <c r="E66" s="60">
        <v>0.14836493908097939</v>
      </c>
    </row>
    <row r="67" spans="2:5" x14ac:dyDescent="0.25">
      <c r="B67" s="61" t="s">
        <v>17</v>
      </c>
      <c r="C67" s="42" t="s">
        <v>395</v>
      </c>
      <c r="D67" s="1">
        <v>80.725337719944207</v>
      </c>
      <c r="E67" s="56">
        <v>0.65814292430473842</v>
      </c>
    </row>
    <row r="68" spans="2:5" x14ac:dyDescent="0.25">
      <c r="B68" s="61"/>
      <c r="C68" s="42" t="s">
        <v>399</v>
      </c>
      <c r="D68" s="1">
        <v>4.454688040507393</v>
      </c>
      <c r="E68" s="56">
        <v>3.6318478146428829E-2</v>
      </c>
    </row>
    <row r="69" spans="2:5" x14ac:dyDescent="0.25">
      <c r="B69" s="61"/>
      <c r="C69" s="42" t="s">
        <v>396</v>
      </c>
      <c r="D69" s="1">
        <v>5.2370091724824626</v>
      </c>
      <c r="E69" s="56">
        <v>4.269663811560364E-2</v>
      </c>
    </row>
    <row r="70" spans="2:5" x14ac:dyDescent="0.25">
      <c r="B70" s="61"/>
      <c r="C70" s="42" t="s">
        <v>394</v>
      </c>
      <c r="D70" s="1">
        <v>18.041338313153489</v>
      </c>
      <c r="E70" s="56">
        <v>0.14708862782318702</v>
      </c>
    </row>
    <row r="71" spans="2:5" x14ac:dyDescent="0.25">
      <c r="B71" s="61"/>
      <c r="C71" s="42" t="s">
        <v>397</v>
      </c>
      <c r="D71" s="1">
        <v>2.2273440202536965</v>
      </c>
      <c r="E71" s="56">
        <v>1.8159239073214414E-2</v>
      </c>
    </row>
    <row r="72" spans="2:5" x14ac:dyDescent="0.25">
      <c r="B72" s="57"/>
      <c r="C72" s="42" t="s">
        <v>990</v>
      </c>
      <c r="D72" s="1">
        <v>11.970524620969755</v>
      </c>
      <c r="E72" s="56">
        <v>9.7594092536827728E-2</v>
      </c>
    </row>
    <row r="73" spans="2:5" x14ac:dyDescent="0.25">
      <c r="B73" s="58" t="s">
        <v>33</v>
      </c>
      <c r="C73" s="58"/>
      <c r="D73" s="59">
        <v>122.656241887311</v>
      </c>
      <c r="E73" s="60">
        <v>2.1386857133337316E-2</v>
      </c>
    </row>
    <row r="74" spans="2:5" x14ac:dyDescent="0.25">
      <c r="B74" s="61" t="s">
        <v>15</v>
      </c>
      <c r="C74" s="42" t="s">
        <v>395</v>
      </c>
      <c r="D74" s="1">
        <v>36.360908926454627</v>
      </c>
      <c r="E74" s="56">
        <v>0.38065896630074625</v>
      </c>
    </row>
    <row r="75" spans="2:5" x14ac:dyDescent="0.25">
      <c r="B75" s="61"/>
      <c r="C75" s="42" t="s">
        <v>396</v>
      </c>
      <c r="D75" s="1">
        <v>4.4747931416872815</v>
      </c>
      <c r="E75" s="56">
        <v>4.6846192298703813E-2</v>
      </c>
    </row>
    <row r="76" spans="2:5" x14ac:dyDescent="0.25">
      <c r="B76" s="61"/>
      <c r="C76" s="42" t="s">
        <v>394</v>
      </c>
      <c r="D76" s="1">
        <v>39.235937533965817</v>
      </c>
      <c r="E76" s="56">
        <v>0.41075737280741204</v>
      </c>
    </row>
    <row r="77" spans="2:5" x14ac:dyDescent="0.25">
      <c r="B77" s="57"/>
      <c r="C77" s="42" t="s">
        <v>990</v>
      </c>
      <c r="D77" s="1">
        <v>15.449317857034476</v>
      </c>
      <c r="E77" s="56">
        <v>0.16173746859313795</v>
      </c>
    </row>
    <row r="78" spans="2:5" x14ac:dyDescent="0.25">
      <c r="B78" s="58" t="s">
        <v>34</v>
      </c>
      <c r="C78" s="58"/>
      <c r="D78" s="59">
        <v>95.520957459142195</v>
      </c>
      <c r="E78" s="60">
        <v>1.6655435051525141E-2</v>
      </c>
    </row>
    <row r="79" spans="2:5" x14ac:dyDescent="0.25">
      <c r="B79" s="61" t="s">
        <v>717</v>
      </c>
      <c r="C79" s="42" t="s">
        <v>395</v>
      </c>
      <c r="D79" s="1">
        <v>184.96600862628924</v>
      </c>
      <c r="E79" s="56">
        <v>0.26405636117180892</v>
      </c>
    </row>
    <row r="80" spans="2:5" x14ac:dyDescent="0.25">
      <c r="B80" s="61"/>
      <c r="C80" s="42" t="s">
        <v>399</v>
      </c>
      <c r="D80" s="1">
        <v>5.949027338208011</v>
      </c>
      <c r="E80" s="56">
        <v>8.4927956390769554E-3</v>
      </c>
    </row>
    <row r="81" spans="2:5" x14ac:dyDescent="0.25">
      <c r="B81" s="61"/>
      <c r="C81" s="42" t="s">
        <v>396</v>
      </c>
      <c r="D81" s="1">
        <v>105.48555976019604</v>
      </c>
      <c r="E81" s="56">
        <v>0.15059055051961504</v>
      </c>
    </row>
    <row r="82" spans="2:5" x14ac:dyDescent="0.25">
      <c r="B82" s="61"/>
      <c r="C82" s="42" t="s">
        <v>987</v>
      </c>
      <c r="D82" s="1">
        <v>10.015684014469576</v>
      </c>
      <c r="E82" s="56">
        <v>1.4298330245374606E-2</v>
      </c>
    </row>
    <row r="83" spans="2:5" x14ac:dyDescent="0.25">
      <c r="B83" s="61"/>
      <c r="C83" s="42" t="s">
        <v>394</v>
      </c>
      <c r="D83" s="1">
        <v>99.846686283341896</v>
      </c>
      <c r="E83" s="56">
        <v>0.14254052866714206</v>
      </c>
    </row>
    <row r="84" spans="2:5" x14ac:dyDescent="0.25">
      <c r="B84" s="57"/>
      <c r="C84" s="42" t="s">
        <v>990</v>
      </c>
      <c r="D84" s="1">
        <v>294.21630971037808</v>
      </c>
      <c r="E84" s="56">
        <v>0.42002143375698248</v>
      </c>
    </row>
    <row r="85" spans="2:5" x14ac:dyDescent="0.25">
      <c r="B85" s="58" t="s">
        <v>718</v>
      </c>
      <c r="C85" s="58"/>
      <c r="D85" s="59">
        <v>700.4792757328828</v>
      </c>
      <c r="E85" s="60">
        <v>0.12213850648323653</v>
      </c>
    </row>
    <row r="86" spans="2:5" x14ac:dyDescent="0.25">
      <c r="B86" s="61" t="s">
        <v>9</v>
      </c>
      <c r="C86" s="42" t="s">
        <v>985</v>
      </c>
      <c r="D86" s="1">
        <v>8.4464247863038082</v>
      </c>
      <c r="E86" s="56">
        <v>3.1405233890922854E-2</v>
      </c>
    </row>
    <row r="87" spans="2:5" x14ac:dyDescent="0.25">
      <c r="B87" s="61"/>
      <c r="C87" s="42" t="s">
        <v>986</v>
      </c>
      <c r="D87" s="1">
        <v>4.7432676053585556</v>
      </c>
      <c r="E87" s="56">
        <v>1.7636270057725813E-2</v>
      </c>
    </row>
    <row r="88" spans="2:5" x14ac:dyDescent="0.25">
      <c r="B88" s="61"/>
      <c r="C88" s="42" t="s">
        <v>395</v>
      </c>
      <c r="D88" s="1">
        <v>147.43577629983446</v>
      </c>
      <c r="E88" s="56">
        <v>0.54819111703856194</v>
      </c>
    </row>
    <row r="89" spans="2:5" x14ac:dyDescent="0.25">
      <c r="B89" s="61"/>
      <c r="C89" s="42" t="s">
        <v>399</v>
      </c>
      <c r="D89" s="1">
        <v>9.3323285354419951</v>
      </c>
      <c r="E89" s="56">
        <v>3.4699173652470792E-2</v>
      </c>
    </row>
    <row r="90" spans="2:5" x14ac:dyDescent="0.25">
      <c r="B90" s="61"/>
      <c r="C90" s="42" t="s">
        <v>396</v>
      </c>
      <c r="D90" s="1">
        <v>4.7432676053585556</v>
      </c>
      <c r="E90" s="56">
        <v>1.7636270057725813E-2</v>
      </c>
    </row>
    <row r="91" spans="2:5" x14ac:dyDescent="0.25">
      <c r="B91" s="61"/>
      <c r="C91" s="42" t="s">
        <v>394</v>
      </c>
      <c r="D91" s="1">
        <v>75.795510196843068</v>
      </c>
      <c r="E91" s="56">
        <v>0.28182050818395404</v>
      </c>
    </row>
    <row r="92" spans="2:5" x14ac:dyDescent="0.25">
      <c r="B92" s="61"/>
      <c r="C92" s="42" t="s">
        <v>988</v>
      </c>
      <c r="D92" s="1">
        <v>4.2232123931519041</v>
      </c>
      <c r="E92" s="56">
        <v>1.5702616945461427E-2</v>
      </c>
    </row>
    <row r="93" spans="2:5" x14ac:dyDescent="0.25">
      <c r="B93" s="57"/>
      <c r="C93" s="42" t="s">
        <v>990</v>
      </c>
      <c r="D93" s="1">
        <v>14.229802816075667</v>
      </c>
      <c r="E93" s="56">
        <v>5.2908810173177438E-2</v>
      </c>
    </row>
    <row r="94" spans="2:5" x14ac:dyDescent="0.25">
      <c r="B94" s="58" t="s">
        <v>35</v>
      </c>
      <c r="C94" s="58"/>
      <c r="D94" s="59">
        <v>268.94959023836799</v>
      </c>
      <c r="E94" s="60">
        <v>4.6895179356482811E-2</v>
      </c>
    </row>
    <row r="95" spans="2:5" x14ac:dyDescent="0.25">
      <c r="B95" s="61" t="s">
        <v>12</v>
      </c>
      <c r="C95" s="42" t="s">
        <v>984</v>
      </c>
      <c r="D95" s="1">
        <v>6.5064102564102555</v>
      </c>
      <c r="E95" s="56">
        <v>0.15926312130691692</v>
      </c>
    </row>
    <row r="96" spans="2:5" x14ac:dyDescent="0.25">
      <c r="B96" s="61"/>
      <c r="C96" s="42" t="s">
        <v>396</v>
      </c>
      <c r="D96" s="1">
        <v>5.3846153846153841</v>
      </c>
      <c r="E96" s="56">
        <v>0.13180396246089676</v>
      </c>
    </row>
    <row r="97" spans="2:5" x14ac:dyDescent="0.25">
      <c r="B97" s="57"/>
      <c r="C97" s="42" t="s">
        <v>394</v>
      </c>
      <c r="D97" s="1">
        <v>28.962187601428109</v>
      </c>
      <c r="E97" s="56">
        <v>0.70893291623218635</v>
      </c>
    </row>
    <row r="98" spans="2:5" x14ac:dyDescent="0.25">
      <c r="B98" s="58" t="s">
        <v>36</v>
      </c>
      <c r="C98" s="58"/>
      <c r="D98" s="59">
        <v>40.853213242453748</v>
      </c>
      <c r="E98" s="60">
        <v>7.1233377250938795E-3</v>
      </c>
    </row>
    <row r="99" spans="2:5" x14ac:dyDescent="0.25">
      <c r="B99" s="61" t="s">
        <v>719</v>
      </c>
      <c r="C99" s="42" t="s">
        <v>395</v>
      </c>
      <c r="D99" s="1">
        <v>46.414094935824686</v>
      </c>
      <c r="E99" s="56">
        <v>0.62686764846202725</v>
      </c>
    </row>
    <row r="100" spans="2:5" x14ac:dyDescent="0.25">
      <c r="B100" s="57"/>
      <c r="C100" s="42" t="s">
        <v>394</v>
      </c>
      <c r="D100" s="1">
        <v>27.627203972642171</v>
      </c>
      <c r="E100" s="56">
        <v>0.3731323515379727</v>
      </c>
    </row>
    <row r="101" spans="2:5" x14ac:dyDescent="0.25">
      <c r="B101" s="58" t="s">
        <v>720</v>
      </c>
      <c r="C101" s="58"/>
      <c r="D101" s="59">
        <v>74.041298908466857</v>
      </c>
      <c r="E101" s="60">
        <v>1.2910151634818038E-2</v>
      </c>
    </row>
    <row r="102" spans="2:5" x14ac:dyDescent="0.25">
      <c r="B102" s="61" t="s">
        <v>16</v>
      </c>
      <c r="C102" s="42" t="s">
        <v>395</v>
      </c>
      <c r="D102" s="1">
        <v>27.998308570243413</v>
      </c>
      <c r="E102" s="56">
        <v>0.7869356858738209</v>
      </c>
    </row>
    <row r="103" spans="2:5" x14ac:dyDescent="0.25">
      <c r="B103" s="57"/>
      <c r="C103" s="42" t="s">
        <v>394</v>
      </c>
      <c r="D103" s="1">
        <v>7.5805946016896577</v>
      </c>
      <c r="E103" s="56">
        <v>0.2130643141261791</v>
      </c>
    </row>
    <row r="104" spans="2:5" x14ac:dyDescent="0.25">
      <c r="B104" s="58" t="s">
        <v>37</v>
      </c>
      <c r="C104" s="58"/>
      <c r="D104" s="59">
        <v>35.578903171933071</v>
      </c>
      <c r="E104" s="60">
        <v>6.2036868845049224E-3</v>
      </c>
    </row>
    <row r="105" spans="2:5" x14ac:dyDescent="0.25">
      <c r="B105" s="61" t="s">
        <v>10</v>
      </c>
      <c r="C105" s="42" t="s">
        <v>395</v>
      </c>
      <c r="D105" s="1">
        <v>279.439473144511</v>
      </c>
      <c r="E105" s="56">
        <v>0.74522709955022459</v>
      </c>
    </row>
    <row r="106" spans="2:5" x14ac:dyDescent="0.25">
      <c r="B106" s="61"/>
      <c r="C106" s="42" t="s">
        <v>396</v>
      </c>
      <c r="D106" s="1">
        <v>10.569616604208706</v>
      </c>
      <c r="E106" s="56">
        <v>2.8187731091372733E-2</v>
      </c>
    </row>
    <row r="107" spans="2:5" x14ac:dyDescent="0.25">
      <c r="B107" s="57"/>
      <c r="C107" s="42" t="s">
        <v>394</v>
      </c>
      <c r="D107" s="1">
        <v>84.963147993525993</v>
      </c>
      <c r="E107" s="56">
        <v>0.22658516935840273</v>
      </c>
    </row>
    <row r="108" spans="2:5" x14ac:dyDescent="0.25">
      <c r="B108" s="58" t="s">
        <v>38</v>
      </c>
      <c r="C108" s="58"/>
      <c r="D108" s="59">
        <v>374.97223774224568</v>
      </c>
      <c r="E108" s="60">
        <v>6.5381733160624678E-2</v>
      </c>
    </row>
    <row r="109" spans="2:5" x14ac:dyDescent="0.25">
      <c r="B109" s="61" t="s">
        <v>13</v>
      </c>
      <c r="C109" s="42" t="s">
        <v>395</v>
      </c>
      <c r="D109" s="1">
        <v>23.25360872235872</v>
      </c>
      <c r="E109" s="56">
        <v>0.27574595553478287</v>
      </c>
    </row>
    <row r="110" spans="2:5" x14ac:dyDescent="0.25">
      <c r="B110" s="61"/>
      <c r="C110" s="42" t="s">
        <v>396</v>
      </c>
      <c r="D110" s="1">
        <v>12.900516994266992</v>
      </c>
      <c r="E110" s="56">
        <v>0.15297691760231988</v>
      </c>
    </row>
    <row r="111" spans="2:5" x14ac:dyDescent="0.25">
      <c r="B111" s="61"/>
      <c r="C111" s="42" t="s">
        <v>394</v>
      </c>
      <c r="D111" s="1">
        <v>24.658911752661751</v>
      </c>
      <c r="E111" s="56">
        <v>0.29241032068917894</v>
      </c>
    </row>
    <row r="112" spans="2:5" x14ac:dyDescent="0.25">
      <c r="B112" s="61"/>
      <c r="C112" s="42" t="s">
        <v>988</v>
      </c>
      <c r="D112" s="1">
        <v>4.3878992628992624</v>
      </c>
      <c r="E112" s="56">
        <v>5.2032589413751704E-2</v>
      </c>
    </row>
    <row r="113" spans="2:5" x14ac:dyDescent="0.25">
      <c r="B113" s="57"/>
      <c r="C113" s="42" t="s">
        <v>990</v>
      </c>
      <c r="D113" s="1">
        <v>19.128890253890255</v>
      </c>
      <c r="E113" s="56">
        <v>0.22683421675996643</v>
      </c>
    </row>
    <row r="114" spans="2:5" x14ac:dyDescent="0.25">
      <c r="B114" s="58" t="s">
        <v>39</v>
      </c>
      <c r="C114" s="58"/>
      <c r="D114" s="59">
        <v>84.329826986076995</v>
      </c>
      <c r="E114" s="60">
        <v>1.47041025721893E-2</v>
      </c>
    </row>
    <row r="115" spans="2:5" x14ac:dyDescent="0.25">
      <c r="B115" s="61" t="s">
        <v>1</v>
      </c>
      <c r="C115" s="42" t="s">
        <v>395</v>
      </c>
      <c r="D115" s="1">
        <v>91.60506499304492</v>
      </c>
      <c r="E115" s="56">
        <v>0.31986016579690868</v>
      </c>
    </row>
    <row r="116" spans="2:5" x14ac:dyDescent="0.25">
      <c r="B116" s="61"/>
      <c r="C116" s="42" t="s">
        <v>399</v>
      </c>
      <c r="D116" s="1">
        <v>1.3634348735770774</v>
      </c>
      <c r="E116" s="56">
        <v>4.7607466328282453E-3</v>
      </c>
    </row>
    <row r="117" spans="2:5" x14ac:dyDescent="0.25">
      <c r="B117" s="61"/>
      <c r="C117" s="42" t="s">
        <v>396</v>
      </c>
      <c r="D117" s="1">
        <v>19.82571913580675</v>
      </c>
      <c r="E117" s="56">
        <v>6.9226060920360294E-2</v>
      </c>
    </row>
    <row r="118" spans="2:5" x14ac:dyDescent="0.25">
      <c r="B118" s="61"/>
      <c r="C118" s="42" t="s">
        <v>394</v>
      </c>
      <c r="D118" s="1">
        <v>125.45471594440235</v>
      </c>
      <c r="E118" s="56">
        <v>0.43805401202463334</v>
      </c>
    </row>
    <row r="119" spans="2:5" x14ac:dyDescent="0.25">
      <c r="B119" s="57"/>
      <c r="C119" s="42" t="s">
        <v>990</v>
      </c>
      <c r="D119" s="1">
        <v>48.142040824776664</v>
      </c>
      <c r="E119" s="56">
        <v>0.16809901462526938</v>
      </c>
    </row>
    <row r="120" spans="2:5" x14ac:dyDescent="0.25">
      <c r="B120" s="58" t="s">
        <v>40</v>
      </c>
      <c r="C120" s="58"/>
      <c r="D120" s="59">
        <v>286.39097577160777</v>
      </c>
      <c r="E120" s="60">
        <v>4.9936332540921315E-2</v>
      </c>
    </row>
    <row r="121" spans="2:5" x14ac:dyDescent="0.25">
      <c r="B121" s="61" t="s">
        <v>4</v>
      </c>
      <c r="C121" s="42" t="s">
        <v>986</v>
      </c>
      <c r="D121" s="1">
        <v>12.56902482630638</v>
      </c>
      <c r="E121" s="56">
        <v>1.009561939582552E-2</v>
      </c>
    </row>
    <row r="122" spans="2:5" x14ac:dyDescent="0.25">
      <c r="B122" s="61"/>
      <c r="C122" s="42" t="s">
        <v>395</v>
      </c>
      <c r="D122" s="1">
        <v>772.40660704290895</v>
      </c>
      <c r="E122" s="56">
        <v>0.62040796571628087</v>
      </c>
    </row>
    <row r="123" spans="2:5" x14ac:dyDescent="0.25">
      <c r="B123" s="61"/>
      <c r="C123" s="42" t="s">
        <v>399</v>
      </c>
      <c r="D123" s="1">
        <v>12.624994217055391</v>
      </c>
      <c r="E123" s="56">
        <v>1.014057480602056E-2</v>
      </c>
    </row>
    <row r="124" spans="2:5" x14ac:dyDescent="0.25">
      <c r="B124" s="61"/>
      <c r="C124" s="42" t="s">
        <v>396</v>
      </c>
      <c r="D124" s="1">
        <v>77.130581392717318</v>
      </c>
      <c r="E124" s="56">
        <v>6.195237930391171E-2</v>
      </c>
    </row>
    <row r="125" spans="2:5" x14ac:dyDescent="0.25">
      <c r="B125" s="61"/>
      <c r="C125" s="42" t="s">
        <v>394</v>
      </c>
      <c r="D125" s="1">
        <v>191.33389860991034</v>
      </c>
      <c r="E125" s="56">
        <v>0.15368210697160087</v>
      </c>
    </row>
    <row r="126" spans="2:5" x14ac:dyDescent="0.25">
      <c r="B126" s="61"/>
      <c r="C126" s="42" t="s">
        <v>989</v>
      </c>
      <c r="D126" s="1">
        <v>12.998132935026142</v>
      </c>
      <c r="E126" s="56">
        <v>1.044028512806517E-2</v>
      </c>
    </row>
    <row r="127" spans="2:5" x14ac:dyDescent="0.25">
      <c r="B127" s="57"/>
      <c r="C127" s="42" t="s">
        <v>990</v>
      </c>
      <c r="D127" s="1">
        <v>165.93464902082482</v>
      </c>
      <c r="E127" s="56">
        <v>0.13328106867829528</v>
      </c>
    </row>
    <row r="128" spans="2:5" x14ac:dyDescent="0.25">
      <c r="B128" s="58" t="s">
        <v>41</v>
      </c>
      <c r="C128" s="58"/>
      <c r="D128" s="59">
        <v>1244.9978880447493</v>
      </c>
      <c r="E128" s="60">
        <v>0.21708305711325002</v>
      </c>
    </row>
    <row r="129" spans="2:5" x14ac:dyDescent="0.25">
      <c r="B129" s="61" t="s">
        <v>14</v>
      </c>
      <c r="C129" s="42" t="s">
        <v>395</v>
      </c>
      <c r="D129" s="1">
        <v>41.016636501778784</v>
      </c>
      <c r="E129" s="56">
        <v>0.61156624139337856</v>
      </c>
    </row>
    <row r="130" spans="2:5" x14ac:dyDescent="0.25">
      <c r="B130" s="61"/>
      <c r="C130" s="42" t="s">
        <v>396</v>
      </c>
      <c r="D130" s="1">
        <v>4.1727808069792802</v>
      </c>
      <c r="E130" s="56">
        <v>6.2216995149567592E-2</v>
      </c>
    </row>
    <row r="131" spans="2:5" x14ac:dyDescent="0.25">
      <c r="B131" s="61"/>
      <c r="C131" s="42" t="s">
        <v>394</v>
      </c>
      <c r="D131" s="1">
        <v>15.027162486368592</v>
      </c>
      <c r="E131" s="56">
        <v>0.22405799364356624</v>
      </c>
    </row>
    <row r="132" spans="2:5" x14ac:dyDescent="0.25">
      <c r="B132" s="57"/>
      <c r="C132" s="42" t="s">
        <v>990</v>
      </c>
      <c r="D132" s="1">
        <v>6.851603053435114</v>
      </c>
      <c r="E132" s="56">
        <v>0.10215876981348752</v>
      </c>
    </row>
    <row r="133" spans="2:5" x14ac:dyDescent="0.25">
      <c r="B133" s="58" t="s">
        <v>42</v>
      </c>
      <c r="C133" s="58"/>
      <c r="D133" s="59">
        <v>67.068182848561776</v>
      </c>
      <c r="E133" s="60">
        <v>1.1694289851898061E-2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S35"/>
  <sheetViews>
    <sheetView zoomScale="80" zoomScaleNormal="80" workbookViewId="0">
      <pane xSplit="3" ySplit="10" topLeftCell="J11" activePane="bottomRight" state="frozen"/>
      <selection pane="topRight" activeCell="D1" sqref="D1"/>
      <selection pane="bottomLeft" activeCell="A11" sqref="A11"/>
      <selection pane="bottomRight" activeCell="BF44" sqref="BF44"/>
    </sheetView>
  </sheetViews>
  <sheetFormatPr defaultRowHeight="15" outlineLevelRow="1" outlineLevelCol="1" x14ac:dyDescent="0.25"/>
  <cols>
    <col min="1" max="1" width="27.5703125" bestFit="1" customWidth="1"/>
    <col min="2" max="2" width="64.5703125" bestFit="1" customWidth="1"/>
    <col min="3" max="3" width="31.28515625" bestFit="1" customWidth="1"/>
    <col min="4" max="4" width="19.5703125" hidden="1" customWidth="1" outlineLevel="1"/>
    <col min="5" max="5" width="13.140625" hidden="1" customWidth="1" outlineLevel="1"/>
    <col min="6" max="6" width="13" hidden="1" customWidth="1" outlineLevel="1"/>
    <col min="7" max="7" width="11.7109375" hidden="1" customWidth="1" outlineLevel="1"/>
    <col min="8" max="8" width="8.7109375" hidden="1" customWidth="1" outlineLevel="1"/>
    <col min="9" max="9" width="17" hidden="1" customWidth="1" outlineLevel="1"/>
    <col min="10" max="10" width="22.140625" bestFit="1" customWidth="1" collapsed="1"/>
    <col min="11" max="11" width="13.5703125" hidden="1" customWidth="1" outlineLevel="1"/>
    <col min="12" max="12" width="17.85546875" hidden="1" customWidth="1" outlineLevel="1"/>
    <col min="13" max="13" width="12.7109375" hidden="1" customWidth="1" outlineLevel="1"/>
    <col min="14" max="14" width="16.5703125" hidden="1" customWidth="1" outlineLevel="1"/>
    <col min="15" max="15" width="15.85546875" style="4" hidden="1" customWidth="1" outlineLevel="1"/>
    <col min="16" max="16" width="16.28515625" hidden="1" customWidth="1" outlineLevel="1"/>
    <col min="17" max="17" width="22.7109375" hidden="1" customWidth="1" outlineLevel="1"/>
    <col min="18" max="18" width="18.85546875" hidden="1" customWidth="1" outlineLevel="1"/>
    <col min="19" max="19" width="13.85546875" hidden="1" customWidth="1" outlineLevel="1"/>
    <col min="20" max="20" width="20.5703125" bestFit="1" customWidth="1" collapsed="1"/>
    <col min="21" max="21" width="30" hidden="1" customWidth="1" outlineLevel="1"/>
    <col min="22" max="22" width="20" hidden="1" customWidth="1" outlineLevel="1"/>
    <col min="23" max="23" width="14.42578125" hidden="1" customWidth="1" outlineLevel="1"/>
    <col min="24" max="24" width="24.28515625" style="4" hidden="1" customWidth="1" outlineLevel="1"/>
    <col min="25" max="25" width="11" hidden="1" customWidth="1" outlineLevel="1"/>
    <col min="26" max="26" width="10.140625" hidden="1" customWidth="1" outlineLevel="1"/>
    <col min="27" max="27" width="13.42578125" hidden="1" customWidth="1" outlineLevel="1"/>
    <col min="28" max="28" width="13.5703125" hidden="1" customWidth="1" outlineLevel="1"/>
    <col min="29" max="29" width="7.140625" hidden="1" customWidth="1" outlineLevel="1"/>
    <col min="30" max="30" width="8.7109375" hidden="1" customWidth="1" outlineLevel="1"/>
    <col min="31" max="31" width="10.28515625" hidden="1" customWidth="1" outlineLevel="1"/>
    <col min="32" max="32" width="19.5703125" hidden="1" customWidth="1" outlineLevel="1"/>
    <col min="33" max="33" width="15.5703125" hidden="1" customWidth="1" outlineLevel="1"/>
    <col min="34" max="34" width="22.7109375" hidden="1" customWidth="1" outlineLevel="1"/>
    <col min="35" max="35" width="14.28515625" hidden="1" customWidth="1" outlineLevel="1"/>
    <col min="36" max="36" width="11" hidden="1" customWidth="1" outlineLevel="1"/>
    <col min="37" max="37" width="10.7109375" hidden="1" customWidth="1" outlineLevel="1"/>
    <col min="38" max="38" width="11" hidden="1" customWidth="1" outlineLevel="1"/>
    <col min="39" max="39" width="13.85546875" hidden="1" customWidth="1" outlineLevel="1"/>
    <col min="40" max="40" width="10.7109375" hidden="1" customWidth="1" outlineLevel="1"/>
    <col min="41" max="41" width="8.85546875" hidden="1" customWidth="1" outlineLevel="1"/>
    <col min="42" max="42" width="11.7109375" hidden="1" customWidth="1" outlineLevel="1"/>
    <col min="43" max="44" width="9.28515625" hidden="1" customWidth="1" outlineLevel="1"/>
    <col min="45" max="45" width="10.85546875" hidden="1" customWidth="1" outlineLevel="1"/>
    <col min="46" max="46" width="12.5703125" hidden="1" customWidth="1" outlineLevel="1"/>
    <col min="47" max="47" width="10.7109375" hidden="1" customWidth="1" outlineLevel="1"/>
    <col min="48" max="48" width="11" hidden="1" customWidth="1" outlineLevel="1"/>
    <col min="49" max="49" width="10.140625" hidden="1" customWidth="1" outlineLevel="1"/>
    <col min="50" max="50" width="24.42578125" hidden="1" customWidth="1" outlineLevel="1"/>
    <col min="51" max="51" width="15.140625" hidden="1" customWidth="1" outlineLevel="1"/>
    <col min="52" max="52" width="17" hidden="1" customWidth="1" outlineLevel="1"/>
    <col min="53" max="53" width="7.7109375" hidden="1" customWidth="1" outlineLevel="1"/>
    <col min="54" max="54" width="17.42578125" hidden="1" customWidth="1" outlineLevel="1"/>
    <col min="55" max="55" width="9.5703125" hidden="1" customWidth="1" outlineLevel="1"/>
    <col min="56" max="56" width="11.7109375" hidden="1" customWidth="1" outlineLevel="1"/>
    <col min="57" max="57" width="20.85546875" hidden="1" customWidth="1" outlineLevel="1"/>
    <col min="58" max="58" width="37" bestFit="1" customWidth="1" collapsed="1"/>
    <col min="59" max="59" width="11.28515625" hidden="1" customWidth="1" outlineLevel="1"/>
    <col min="60" max="60" width="21" hidden="1" customWidth="1" outlineLevel="1"/>
    <col min="61" max="61" width="9.28515625" hidden="1" customWidth="1" outlineLevel="1"/>
    <col min="62" max="62" width="8.5703125" hidden="1" customWidth="1" outlineLevel="1"/>
    <col min="63" max="63" width="9.28515625" hidden="1" customWidth="1" outlineLevel="1"/>
    <col min="64" max="64" width="8.85546875" hidden="1" customWidth="1" outlineLevel="1"/>
    <col min="65" max="65" width="12.7109375" hidden="1" customWidth="1" outlineLevel="1"/>
    <col min="66" max="66" width="9.85546875" hidden="1" customWidth="1" outlineLevel="1"/>
    <col min="67" max="67" width="9.28515625" style="4" hidden="1" customWidth="1" outlineLevel="1"/>
    <col min="68" max="68" width="10.28515625" hidden="1" customWidth="1" outlineLevel="1"/>
    <col min="69" max="69" width="18.85546875" hidden="1" customWidth="1" outlineLevel="1"/>
    <col min="70" max="70" width="4.85546875" hidden="1" customWidth="1" outlineLevel="1"/>
    <col min="71" max="71" width="7.42578125" hidden="1" customWidth="1" outlineLevel="1"/>
    <col min="72" max="72" width="12.85546875" hidden="1" customWidth="1" outlineLevel="1"/>
    <col min="73" max="73" width="12.7109375" hidden="1" customWidth="1" outlineLevel="1"/>
    <col min="74" max="74" width="11.42578125" hidden="1" customWidth="1" outlineLevel="1"/>
    <col min="75" max="75" width="13.140625" hidden="1" customWidth="1" outlineLevel="1"/>
    <col min="76" max="76" width="25.5703125" hidden="1" customWidth="1" outlineLevel="1"/>
    <col min="77" max="77" width="11.28515625" hidden="1" customWidth="1" outlineLevel="1"/>
    <col min="78" max="78" width="12.7109375" hidden="1" customWidth="1" outlineLevel="1"/>
    <col min="79" max="79" width="13.5703125" hidden="1" customWidth="1" outlineLevel="1"/>
    <col min="80" max="80" width="10.7109375" hidden="1" customWidth="1" outlineLevel="1"/>
    <col min="81" max="81" width="11.42578125" hidden="1" customWidth="1" outlineLevel="1"/>
    <col min="82" max="82" width="16.42578125" hidden="1" customWidth="1" outlineLevel="1"/>
    <col min="83" max="84" width="10" hidden="1" customWidth="1" outlineLevel="1"/>
    <col min="85" max="85" width="10.85546875" hidden="1" customWidth="1" outlineLevel="1"/>
    <col min="86" max="86" width="7.140625" hidden="1" customWidth="1" outlineLevel="1"/>
    <col min="87" max="87" width="9.85546875" hidden="1" customWidth="1" outlineLevel="1"/>
    <col min="88" max="88" width="11.28515625" hidden="1" customWidth="1" outlineLevel="1"/>
    <col min="89" max="89" width="10" hidden="1" customWidth="1" outlineLevel="1"/>
    <col min="90" max="90" width="13.140625" hidden="1" customWidth="1" outlineLevel="1"/>
    <col min="91" max="91" width="6.7109375" hidden="1" customWidth="1" outlineLevel="1"/>
    <col min="92" max="92" width="9.42578125" hidden="1" customWidth="1" outlineLevel="1"/>
    <col min="93" max="93" width="10.7109375" hidden="1" customWidth="1" outlineLevel="1"/>
    <col min="94" max="94" width="9.28515625" hidden="1" customWidth="1" outlineLevel="1"/>
    <col min="95" max="95" width="11.7109375" hidden="1" customWidth="1" outlineLevel="1"/>
    <col min="96" max="96" width="8.42578125" hidden="1" customWidth="1" outlineLevel="1"/>
    <col min="97" max="97" width="12.42578125" hidden="1" customWidth="1" outlineLevel="1"/>
    <col min="98" max="98" width="11" hidden="1" customWidth="1" outlineLevel="1"/>
    <col min="99" max="99" width="8.140625" hidden="1" customWidth="1" outlineLevel="1"/>
    <col min="100" max="100" width="18.42578125" hidden="1" customWidth="1" outlineLevel="1"/>
    <col min="101" max="101" width="12.42578125" hidden="1" customWidth="1" outlineLevel="1"/>
    <col min="102" max="102" width="15.28515625" hidden="1" customWidth="1" outlineLevel="1"/>
    <col min="103" max="103" width="12.85546875" hidden="1" customWidth="1" outlineLevel="1"/>
    <col min="104" max="104" width="10.85546875" hidden="1" customWidth="1" outlineLevel="1"/>
    <col min="105" max="105" width="9.42578125" hidden="1" customWidth="1" outlineLevel="1"/>
    <col min="106" max="106" width="10.85546875" hidden="1" customWidth="1" outlineLevel="1"/>
    <col min="107" max="107" width="8.42578125" hidden="1" customWidth="1" outlineLevel="1"/>
    <col min="108" max="108" width="11.5703125" hidden="1" customWidth="1" outlineLevel="1"/>
    <col min="109" max="109" width="9.140625" hidden="1" customWidth="1" outlineLevel="1"/>
    <col min="110" max="110" width="19.42578125" hidden="1" customWidth="1" outlineLevel="1"/>
    <col min="111" max="111" width="11" hidden="1" customWidth="1" outlineLevel="1"/>
    <col min="112" max="112" width="19.85546875" hidden="1" customWidth="1" outlineLevel="1"/>
    <col min="113" max="113" width="19.28515625" hidden="1" customWidth="1" outlineLevel="1"/>
    <col min="114" max="114" width="7.85546875" hidden="1" customWidth="1" outlineLevel="1"/>
    <col min="115" max="115" width="6.42578125" hidden="1" customWidth="1" outlineLevel="1"/>
    <col min="116" max="116" width="8.140625" hidden="1" customWidth="1" outlineLevel="1"/>
    <col min="117" max="117" width="9.42578125" hidden="1" customWidth="1" outlineLevel="1"/>
    <col min="118" max="118" width="7.42578125" hidden="1" customWidth="1" outlineLevel="1"/>
    <col min="119" max="119" width="9.42578125" hidden="1" customWidth="1" outlineLevel="1"/>
    <col min="120" max="120" width="10" hidden="1" customWidth="1" outlineLevel="1"/>
    <col min="121" max="121" width="10.28515625" hidden="1" customWidth="1" outlineLevel="1"/>
    <col min="122" max="122" width="11.7109375" hidden="1" customWidth="1" outlineLevel="1"/>
    <col min="123" max="123" width="23.140625" hidden="1" customWidth="1" outlineLevel="1"/>
    <col min="124" max="124" width="23.42578125" hidden="1" customWidth="1" outlineLevel="1"/>
    <col min="125" max="125" width="7.42578125" hidden="1" customWidth="1" outlineLevel="1"/>
    <col min="126" max="126" width="10" hidden="1" customWidth="1" outlineLevel="1"/>
    <col min="127" max="127" width="7" hidden="1" customWidth="1" outlineLevel="1"/>
    <col min="128" max="128" width="16.42578125" hidden="1" customWidth="1" outlineLevel="1"/>
    <col min="129" max="129" width="18" bestFit="1" customWidth="1" collapsed="1"/>
    <col min="130" max="130" width="15.7109375" hidden="1" customWidth="1" outlineLevel="1"/>
    <col min="131" max="131" width="6.5703125" hidden="1" customWidth="1" outlineLevel="1"/>
    <col min="132" max="132" width="10.140625" hidden="1" customWidth="1" outlineLevel="1"/>
    <col min="133" max="133" width="9.28515625" hidden="1" customWidth="1" outlineLevel="1"/>
    <col min="134" max="134" width="9.5703125" hidden="1" customWidth="1" outlineLevel="1"/>
    <col min="135" max="135" width="17.85546875" hidden="1" customWidth="1" outlineLevel="1"/>
    <col min="136" max="136" width="8.5703125" hidden="1" customWidth="1" outlineLevel="1"/>
    <col min="137" max="137" width="11.28515625" hidden="1" customWidth="1" outlineLevel="1"/>
    <col min="138" max="138" width="21" hidden="1" customWidth="1" outlineLevel="1"/>
    <col min="139" max="139" width="9.85546875" hidden="1" customWidth="1" outlineLevel="1"/>
    <col min="140" max="140" width="12.140625" hidden="1" customWidth="1" outlineLevel="1"/>
    <col min="141" max="141" width="12" hidden="1" customWidth="1" outlineLevel="1"/>
    <col min="142" max="142" width="9.42578125" hidden="1" customWidth="1" outlineLevel="1"/>
    <col min="143" max="143" width="11.5703125" hidden="1" customWidth="1" outlineLevel="1"/>
    <col min="144" max="144" width="8.140625" hidden="1" customWidth="1" outlineLevel="1"/>
    <col min="145" max="145" width="19.28515625" hidden="1" customWidth="1" outlineLevel="1"/>
    <col min="146" max="146" width="20.140625" hidden="1" customWidth="1" outlineLevel="1"/>
    <col min="147" max="147" width="9.140625" hidden="1" customWidth="1" outlineLevel="1"/>
    <col min="148" max="148" width="13.42578125" hidden="1" customWidth="1" outlineLevel="1"/>
    <col min="149" max="149" width="10.28515625" hidden="1" customWidth="1" outlineLevel="1"/>
    <col min="150" max="150" width="15.28515625" hidden="1" customWidth="1" outlineLevel="1"/>
    <col min="151" max="151" width="7.28515625" hidden="1" customWidth="1" outlineLevel="1"/>
    <col min="152" max="152" width="8" hidden="1" customWidth="1" outlineLevel="1"/>
    <col min="153" max="153" width="8.42578125" hidden="1" customWidth="1" outlineLevel="1"/>
    <col min="154" max="154" width="10.85546875" hidden="1" customWidth="1" outlineLevel="1"/>
    <col min="155" max="155" width="22.42578125" bestFit="1" customWidth="1" collapsed="1"/>
    <col min="156" max="156" width="15" hidden="1" customWidth="1" outlineLevel="1"/>
    <col min="157" max="157" width="8.5703125" hidden="1" customWidth="1" outlineLevel="1"/>
    <col min="158" max="158" width="15.5703125" hidden="1" customWidth="1" outlineLevel="1"/>
    <col min="159" max="159" width="8.5703125" hidden="1" customWidth="1" outlineLevel="1"/>
    <col min="160" max="160" width="8" hidden="1" customWidth="1" outlineLevel="1"/>
    <col min="161" max="161" width="7.140625" hidden="1" customWidth="1" outlineLevel="1"/>
    <col min="162" max="162" width="7" style="4" hidden="1" customWidth="1" outlineLevel="1"/>
    <col min="163" max="163" width="10.5703125" hidden="1" customWidth="1" outlineLevel="1"/>
    <col min="164" max="164" width="8.5703125" hidden="1" customWidth="1" outlineLevel="1"/>
    <col min="165" max="165" width="9.5703125" hidden="1" customWidth="1" outlineLevel="1"/>
    <col min="166" max="166" width="13.140625" hidden="1" customWidth="1" outlineLevel="1"/>
    <col min="167" max="167" width="9.42578125" hidden="1" customWidth="1" outlineLevel="1"/>
    <col min="168" max="168" width="12.140625" hidden="1" customWidth="1" outlineLevel="1"/>
    <col min="169" max="169" width="8.42578125" hidden="1" customWidth="1" outlineLevel="1"/>
    <col min="170" max="170" width="8.7109375" hidden="1" customWidth="1" outlineLevel="1"/>
    <col min="171" max="171" width="18" bestFit="1" customWidth="1" collapsed="1"/>
    <col min="172" max="172" width="20.85546875" bestFit="1" customWidth="1"/>
  </cols>
  <sheetData>
    <row r="1" spans="1:175" x14ac:dyDescent="0.25">
      <c r="A1" s="7" t="s">
        <v>504</v>
      </c>
    </row>
    <row r="2" spans="1:175" x14ac:dyDescent="0.25">
      <c r="FS2" s="39"/>
    </row>
    <row r="3" spans="1:175" ht="18.75" x14ac:dyDescent="0.3">
      <c r="A3" s="8" t="s">
        <v>704</v>
      </c>
      <c r="FS3" s="39"/>
    </row>
    <row r="4" spans="1:175" x14ac:dyDescent="0.25">
      <c r="FS4" s="39"/>
    </row>
    <row r="5" spans="1:175" x14ac:dyDescent="0.25">
      <c r="A5" t="s">
        <v>502</v>
      </c>
      <c r="B5" s="4" t="s">
        <v>722</v>
      </c>
      <c r="H5" s="4"/>
      <c r="FS5" s="39"/>
    </row>
    <row r="6" spans="1:175" x14ac:dyDescent="0.25">
      <c r="A6" t="s">
        <v>503</v>
      </c>
      <c r="B6" t="s">
        <v>698</v>
      </c>
      <c r="FS6" s="39"/>
    </row>
    <row r="7" spans="1:175" s="42" customFormat="1" x14ac:dyDescent="0.25">
      <c r="O7" s="4"/>
      <c r="X7" s="4"/>
      <c r="BO7" s="4"/>
      <c r="FF7" s="4"/>
      <c r="FS7" s="39"/>
    </row>
    <row r="8" spans="1:175" x14ac:dyDescent="0.25">
      <c r="B8" s="35"/>
      <c r="C8" s="36" t="s">
        <v>1016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35"/>
      <c r="Q8" s="35"/>
      <c r="R8" s="35"/>
      <c r="S8" s="35"/>
      <c r="T8" s="35"/>
      <c r="U8" s="35"/>
      <c r="V8" s="35"/>
      <c r="W8" s="35"/>
      <c r="X8" s="36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6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6"/>
      <c r="FG8" s="35"/>
      <c r="FH8" s="35"/>
      <c r="FI8" s="35"/>
      <c r="FJ8" s="35"/>
      <c r="FK8" s="35"/>
      <c r="FL8" s="35"/>
      <c r="FM8" s="35"/>
      <c r="FN8" s="35"/>
      <c r="FO8" s="35"/>
      <c r="FP8" s="35"/>
      <c r="FS8" s="39"/>
    </row>
    <row r="9" spans="1:175" s="16" customFormat="1" x14ac:dyDescent="0.25">
      <c r="B9" s="94"/>
      <c r="C9" s="95"/>
      <c r="D9" s="95" t="s">
        <v>665</v>
      </c>
      <c r="E9" s="95"/>
      <c r="F9" s="95"/>
      <c r="G9" s="95"/>
      <c r="H9" s="95"/>
      <c r="I9" s="95"/>
      <c r="J9" s="95" t="s">
        <v>933</v>
      </c>
      <c r="K9" s="95" t="s">
        <v>934</v>
      </c>
      <c r="L9" s="95"/>
      <c r="M9" s="95"/>
      <c r="N9" s="95"/>
      <c r="O9" s="95"/>
      <c r="P9" s="95"/>
      <c r="Q9" s="95"/>
      <c r="R9" s="95"/>
      <c r="S9" s="95"/>
      <c r="T9" s="95" t="s">
        <v>938</v>
      </c>
      <c r="U9" s="95" t="s">
        <v>666</v>
      </c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 t="s">
        <v>947</v>
      </c>
      <c r="BG9" s="95" t="s">
        <v>667</v>
      </c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 t="s">
        <v>959</v>
      </c>
      <c r="DZ9" s="95" t="s">
        <v>668</v>
      </c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 t="s">
        <v>961</v>
      </c>
      <c r="EZ9" s="95" t="s">
        <v>669</v>
      </c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 t="s">
        <v>971</v>
      </c>
      <c r="FP9" s="95" t="s">
        <v>18</v>
      </c>
    </row>
    <row r="10" spans="1:175" x14ac:dyDescent="0.25">
      <c r="B10" s="97" t="s">
        <v>998</v>
      </c>
      <c r="C10" s="98" t="s">
        <v>0</v>
      </c>
      <c r="D10" s="98" t="s">
        <v>448</v>
      </c>
      <c r="E10" s="98" t="s">
        <v>404</v>
      </c>
      <c r="F10" s="98" t="s">
        <v>449</v>
      </c>
      <c r="G10" s="98" t="s">
        <v>405</v>
      </c>
      <c r="H10" s="98" t="s">
        <v>406</v>
      </c>
      <c r="I10" s="98" t="s">
        <v>407</v>
      </c>
      <c r="J10" s="98"/>
      <c r="K10" s="98" t="s">
        <v>451</v>
      </c>
      <c r="L10" s="98" t="s">
        <v>652</v>
      </c>
      <c r="M10" s="98" t="s">
        <v>452</v>
      </c>
      <c r="N10" s="98" t="s">
        <v>670</v>
      </c>
      <c r="O10" s="98" t="s">
        <v>936</v>
      </c>
      <c r="P10" s="98" t="s">
        <v>206</v>
      </c>
      <c r="Q10" s="98" t="s">
        <v>1007</v>
      </c>
      <c r="R10" s="98" t="s">
        <v>408</v>
      </c>
      <c r="S10" s="98" t="s">
        <v>1008</v>
      </c>
      <c r="T10" s="98"/>
      <c r="U10" s="98" t="s">
        <v>409</v>
      </c>
      <c r="V10" s="98" t="s">
        <v>410</v>
      </c>
      <c r="W10" s="98" t="s">
        <v>939</v>
      </c>
      <c r="X10" s="98" t="s">
        <v>251</v>
      </c>
      <c r="Y10" s="98" t="s">
        <v>411</v>
      </c>
      <c r="Z10" s="98" t="s">
        <v>453</v>
      </c>
      <c r="AA10" s="98" t="s">
        <v>412</v>
      </c>
      <c r="AB10" s="98" t="s">
        <v>942</v>
      </c>
      <c r="AC10" s="98" t="s">
        <v>454</v>
      </c>
      <c r="AD10" s="98" t="s">
        <v>455</v>
      </c>
      <c r="AE10" s="98" t="s">
        <v>413</v>
      </c>
      <c r="AF10" s="98" t="s">
        <v>414</v>
      </c>
      <c r="AG10" s="98" t="s">
        <v>456</v>
      </c>
      <c r="AH10" s="98" t="s">
        <v>415</v>
      </c>
      <c r="AI10" s="98" t="s">
        <v>457</v>
      </c>
      <c r="AJ10" s="98" t="s">
        <v>653</v>
      </c>
      <c r="AK10" s="98" t="s">
        <v>416</v>
      </c>
      <c r="AL10" s="98" t="s">
        <v>458</v>
      </c>
      <c r="AM10" s="98" t="s">
        <v>1009</v>
      </c>
      <c r="AN10" s="98" t="s">
        <v>250</v>
      </c>
      <c r="AO10" s="98" t="s">
        <v>417</v>
      </c>
      <c r="AP10" s="98" t="s">
        <v>459</v>
      </c>
      <c r="AQ10" s="98" t="s">
        <v>460</v>
      </c>
      <c r="AR10" s="98" t="s">
        <v>418</v>
      </c>
      <c r="AS10" s="98" t="s">
        <v>205</v>
      </c>
      <c r="AT10" s="98" t="s">
        <v>1010</v>
      </c>
      <c r="AU10" s="98" t="s">
        <v>461</v>
      </c>
      <c r="AV10" s="98" t="s">
        <v>283</v>
      </c>
      <c r="AW10" s="98" t="s">
        <v>252</v>
      </c>
      <c r="AX10" s="98" t="s">
        <v>419</v>
      </c>
      <c r="AY10" s="98" t="s">
        <v>462</v>
      </c>
      <c r="AZ10" s="98" t="s">
        <v>463</v>
      </c>
      <c r="BA10" s="98" t="s">
        <v>464</v>
      </c>
      <c r="BB10" s="98" t="s">
        <v>465</v>
      </c>
      <c r="BC10" s="98" t="s">
        <v>466</v>
      </c>
      <c r="BD10" s="98" t="s">
        <v>945</v>
      </c>
      <c r="BE10" s="98" t="s">
        <v>467</v>
      </c>
      <c r="BF10" s="98"/>
      <c r="BG10" s="98" t="s">
        <v>208</v>
      </c>
      <c r="BH10" s="98" t="s">
        <v>468</v>
      </c>
      <c r="BI10" s="98" t="s">
        <v>654</v>
      </c>
      <c r="BJ10" s="98" t="s">
        <v>420</v>
      </c>
      <c r="BK10" s="98" t="s">
        <v>421</v>
      </c>
      <c r="BL10" s="98" t="s">
        <v>469</v>
      </c>
      <c r="BM10" s="98" t="s">
        <v>422</v>
      </c>
      <c r="BN10" s="98" t="s">
        <v>1011</v>
      </c>
      <c r="BO10" s="98" t="s">
        <v>423</v>
      </c>
      <c r="BP10" s="98" t="s">
        <v>470</v>
      </c>
      <c r="BQ10" s="98" t="s">
        <v>471</v>
      </c>
      <c r="BR10" s="98" t="s">
        <v>655</v>
      </c>
      <c r="BS10" s="98" t="s">
        <v>472</v>
      </c>
      <c r="BT10" s="98" t="s">
        <v>473</v>
      </c>
      <c r="BU10" s="98" t="s">
        <v>338</v>
      </c>
      <c r="BV10" s="98" t="s">
        <v>424</v>
      </c>
      <c r="BW10" s="98" t="s">
        <v>474</v>
      </c>
      <c r="BX10" s="98" t="s">
        <v>124</v>
      </c>
      <c r="BY10" s="98" t="s">
        <v>425</v>
      </c>
      <c r="BZ10" s="98" t="s">
        <v>426</v>
      </c>
      <c r="CA10" s="98" t="s">
        <v>475</v>
      </c>
      <c r="CB10" s="98" t="s">
        <v>162</v>
      </c>
      <c r="CC10" s="98" t="s">
        <v>1012</v>
      </c>
      <c r="CD10" s="98" t="s">
        <v>427</v>
      </c>
      <c r="CE10" s="98" t="s">
        <v>476</v>
      </c>
      <c r="CF10" s="98" t="s">
        <v>165</v>
      </c>
      <c r="CG10" s="98" t="s">
        <v>428</v>
      </c>
      <c r="CH10" s="98" t="s">
        <v>244</v>
      </c>
      <c r="CI10" s="98" t="s">
        <v>477</v>
      </c>
      <c r="CJ10" s="98" t="s">
        <v>478</v>
      </c>
      <c r="CK10" s="98" t="s">
        <v>429</v>
      </c>
      <c r="CL10" s="98" t="s">
        <v>479</v>
      </c>
      <c r="CM10" s="98" t="s">
        <v>661</v>
      </c>
      <c r="CN10" s="98" t="s">
        <v>324</v>
      </c>
      <c r="CO10" s="98" t="s">
        <v>671</v>
      </c>
      <c r="CP10" s="98" t="s">
        <v>204</v>
      </c>
      <c r="CQ10" s="98" t="s">
        <v>245</v>
      </c>
      <c r="CR10" s="98" t="s">
        <v>207</v>
      </c>
      <c r="CS10" s="98" t="s">
        <v>430</v>
      </c>
      <c r="CT10" s="98" t="s">
        <v>662</v>
      </c>
      <c r="CU10" s="98" t="s">
        <v>210</v>
      </c>
      <c r="CV10" s="98" t="s">
        <v>480</v>
      </c>
      <c r="CW10" s="98" t="s">
        <v>481</v>
      </c>
      <c r="CX10" s="98" t="s">
        <v>431</v>
      </c>
      <c r="CY10" s="98" t="s">
        <v>164</v>
      </c>
      <c r="CZ10" s="98" t="s">
        <v>432</v>
      </c>
      <c r="DA10" s="98" t="s">
        <v>482</v>
      </c>
      <c r="DB10" s="98" t="s">
        <v>483</v>
      </c>
      <c r="DC10" s="98" t="s">
        <v>484</v>
      </c>
      <c r="DD10" s="98" t="s">
        <v>243</v>
      </c>
      <c r="DE10" s="98" t="s">
        <v>433</v>
      </c>
      <c r="DF10" s="98" t="s">
        <v>953</v>
      </c>
      <c r="DG10" s="98" t="s">
        <v>434</v>
      </c>
      <c r="DH10" s="98" t="s">
        <v>485</v>
      </c>
      <c r="DI10" s="98" t="s">
        <v>166</v>
      </c>
      <c r="DJ10" s="98" t="s">
        <v>486</v>
      </c>
      <c r="DK10" s="98" t="s">
        <v>163</v>
      </c>
      <c r="DL10" s="98" t="s">
        <v>487</v>
      </c>
      <c r="DM10" s="98" t="s">
        <v>435</v>
      </c>
      <c r="DN10" s="98" t="s">
        <v>242</v>
      </c>
      <c r="DO10" s="98" t="s">
        <v>656</v>
      </c>
      <c r="DP10" s="98" t="s">
        <v>436</v>
      </c>
      <c r="DQ10" s="98" t="s">
        <v>488</v>
      </c>
      <c r="DR10" s="98" t="s">
        <v>489</v>
      </c>
      <c r="DS10" s="98" t="s">
        <v>956</v>
      </c>
      <c r="DT10" s="98" t="s">
        <v>437</v>
      </c>
      <c r="DU10" s="98" t="s">
        <v>871</v>
      </c>
      <c r="DV10" s="98" t="s">
        <v>211</v>
      </c>
      <c r="DW10" s="98" t="s">
        <v>490</v>
      </c>
      <c r="DX10" s="98" t="s">
        <v>491</v>
      </c>
      <c r="DY10" s="98"/>
      <c r="DZ10" s="98" t="s">
        <v>438</v>
      </c>
      <c r="EA10" s="98" t="s">
        <v>212</v>
      </c>
      <c r="EB10" s="98" t="s">
        <v>220</v>
      </c>
      <c r="EC10" s="98" t="s">
        <v>439</v>
      </c>
      <c r="ED10" s="98" t="s">
        <v>1013</v>
      </c>
      <c r="EE10" s="98" t="s">
        <v>336</v>
      </c>
      <c r="EF10" s="98" t="s">
        <v>492</v>
      </c>
      <c r="EG10" s="98" t="s">
        <v>663</v>
      </c>
      <c r="EH10" s="98" t="s">
        <v>440</v>
      </c>
      <c r="EI10" s="98" t="s">
        <v>209</v>
      </c>
      <c r="EJ10" s="98" t="s">
        <v>314</v>
      </c>
      <c r="EK10" s="98" t="s">
        <v>493</v>
      </c>
      <c r="EL10" s="98" t="s">
        <v>441</v>
      </c>
      <c r="EM10" s="98" t="s">
        <v>325</v>
      </c>
      <c r="EN10" s="98" t="s">
        <v>442</v>
      </c>
      <c r="EO10" s="98" t="s">
        <v>221</v>
      </c>
      <c r="EP10" s="98" t="s">
        <v>443</v>
      </c>
      <c r="EQ10" s="98" t="s">
        <v>444</v>
      </c>
      <c r="ER10" s="98" t="s">
        <v>445</v>
      </c>
      <c r="ES10" s="98" t="s">
        <v>145</v>
      </c>
      <c r="ET10" s="98" t="s">
        <v>337</v>
      </c>
      <c r="EU10" s="98" t="s">
        <v>446</v>
      </c>
      <c r="EV10" s="98" t="s">
        <v>494</v>
      </c>
      <c r="EW10" s="98" t="s">
        <v>78</v>
      </c>
      <c r="EX10" s="98" t="s">
        <v>144</v>
      </c>
      <c r="EY10" s="98"/>
      <c r="EZ10" s="98" t="s">
        <v>514</v>
      </c>
      <c r="FA10" s="98" t="s">
        <v>495</v>
      </c>
      <c r="FB10" s="98" t="s">
        <v>657</v>
      </c>
      <c r="FC10" s="98" t="s">
        <v>496</v>
      </c>
      <c r="FD10" s="98" t="s">
        <v>963</v>
      </c>
      <c r="FE10" s="98" t="s">
        <v>497</v>
      </c>
      <c r="FF10" s="98" t="s">
        <v>658</v>
      </c>
      <c r="FG10" s="98" t="s">
        <v>498</v>
      </c>
      <c r="FH10" s="98" t="s">
        <v>918</v>
      </c>
      <c r="FI10" s="98" t="s">
        <v>664</v>
      </c>
      <c r="FJ10" s="98" t="s">
        <v>246</v>
      </c>
      <c r="FK10" s="98" t="s">
        <v>659</v>
      </c>
      <c r="FL10" s="98" t="s">
        <v>447</v>
      </c>
      <c r="FM10" s="98" t="s">
        <v>499</v>
      </c>
      <c r="FN10" s="98" t="s">
        <v>1014</v>
      </c>
      <c r="FO10" s="98"/>
      <c r="FP10" s="98"/>
    </row>
    <row r="11" spans="1:175" s="42" customFormat="1" x14ac:dyDescent="0.25">
      <c r="B11" s="101" t="s">
        <v>690</v>
      </c>
      <c r="C11" s="102" t="s">
        <v>672</v>
      </c>
      <c r="D11" s="102"/>
      <c r="E11" s="102"/>
      <c r="F11" s="102"/>
      <c r="G11" s="102"/>
      <c r="H11" s="102"/>
      <c r="I11" s="102"/>
      <c r="J11" s="111">
        <v>2885.8061753252241</v>
      </c>
      <c r="K11" s="111">
        <v>5.109116142290091</v>
      </c>
      <c r="L11" s="111">
        <v>19.888758197706665</v>
      </c>
      <c r="M11" s="111">
        <v>76.400879965416607</v>
      </c>
      <c r="N11" s="111">
        <v>8.5810984966605055</v>
      </c>
      <c r="O11" s="111">
        <v>17.421072811527964</v>
      </c>
      <c r="P11" s="111">
        <v>34.587594891667841</v>
      </c>
      <c r="Q11" s="111">
        <v>21.563015412210252</v>
      </c>
      <c r="R11" s="111">
        <v>58.272595722168056</v>
      </c>
      <c r="S11" s="111">
        <v>6.8906252626805244</v>
      </c>
      <c r="T11" s="111">
        <v>248.71475690232853</v>
      </c>
      <c r="U11" s="111">
        <v>781.2841750685501</v>
      </c>
      <c r="V11" s="111">
        <v>20.302817319546758</v>
      </c>
      <c r="W11" s="111">
        <v>23.703668545051372</v>
      </c>
      <c r="X11" s="111">
        <v>7.0817128077402058</v>
      </c>
      <c r="Y11" s="111">
        <v>422.60231231358222</v>
      </c>
      <c r="Z11" s="111">
        <v>5.288492560208665</v>
      </c>
      <c r="AA11" s="111">
        <v>28.312742861360057</v>
      </c>
      <c r="AB11" s="111">
        <v>49.570506802646157</v>
      </c>
      <c r="AC11" s="111">
        <v>19.831656767709831</v>
      </c>
      <c r="AD11" s="111">
        <v>3.9825365890939661</v>
      </c>
      <c r="AE11" s="111">
        <v>134.14780304026215</v>
      </c>
      <c r="AF11" s="111">
        <v>43.089753125537079</v>
      </c>
      <c r="AG11" s="111">
        <v>253.00574942007026</v>
      </c>
      <c r="AH11" s="111">
        <v>34.327748642024353</v>
      </c>
      <c r="AI11" s="111">
        <v>19.016125970687078</v>
      </c>
      <c r="AJ11" s="111">
        <v>41.048991753091236</v>
      </c>
      <c r="AK11" s="111">
        <v>294.64075641278021</v>
      </c>
      <c r="AL11" s="111">
        <v>59.423150312183708</v>
      </c>
      <c r="AM11" s="111">
        <v>4.5576548159597987</v>
      </c>
      <c r="AN11" s="111">
        <v>2183.4073327121541</v>
      </c>
      <c r="AO11" s="111">
        <v>826.37939150751492</v>
      </c>
      <c r="AP11" s="111">
        <v>124.33977736799066</v>
      </c>
      <c r="AQ11" s="111">
        <v>69.088082341025441</v>
      </c>
      <c r="AR11" s="111">
        <v>243.70430539802433</v>
      </c>
      <c r="AS11" s="111">
        <v>92.110009324643329</v>
      </c>
      <c r="AT11" s="111">
        <v>4.0679188513528466</v>
      </c>
      <c r="AU11" s="111">
        <v>30.707439038559396</v>
      </c>
      <c r="AV11" s="111">
        <v>223.53903121493357</v>
      </c>
      <c r="AW11" s="111">
        <v>330.73889135368319</v>
      </c>
      <c r="AX11" s="111">
        <v>39.274163316511533</v>
      </c>
      <c r="AY11" s="111">
        <v>31.848863161206697</v>
      </c>
      <c r="AZ11" s="111">
        <v>6.8470134321801659</v>
      </c>
      <c r="BA11" s="111">
        <v>1.8705338377469525</v>
      </c>
      <c r="BB11" s="111">
        <v>330.09943256989953</v>
      </c>
      <c r="BC11" s="111">
        <v>40.393046999637932</v>
      </c>
      <c r="BD11" s="111">
        <v>58.380738953235372</v>
      </c>
      <c r="BE11" s="111">
        <v>43.085299440263753</v>
      </c>
      <c r="BF11" s="111">
        <v>6925.0996259486483</v>
      </c>
      <c r="BG11" s="111">
        <v>1039.964934622988</v>
      </c>
      <c r="BH11" s="111">
        <v>6.8906252626805244</v>
      </c>
      <c r="BI11" s="111">
        <v>22.469588739166369</v>
      </c>
      <c r="BJ11" s="111">
        <v>16.20104564687405</v>
      </c>
      <c r="BK11" s="111">
        <v>59.290440270197827</v>
      </c>
      <c r="BL11" s="111">
        <v>525.15022529714543</v>
      </c>
      <c r="BM11" s="111">
        <v>86.019276435557089</v>
      </c>
      <c r="BN11" s="111">
        <v>14.038804104504962</v>
      </c>
      <c r="BO11" s="111">
        <v>1711.2225383094733</v>
      </c>
      <c r="BP11" s="111">
        <v>115.12611677260377</v>
      </c>
      <c r="BQ11" s="111">
        <v>12.624994217055391</v>
      </c>
      <c r="BR11" s="111">
        <v>19.137810209628249</v>
      </c>
      <c r="BS11" s="111">
        <v>17.393762734441164</v>
      </c>
      <c r="BT11" s="111">
        <v>130.66202814986769</v>
      </c>
      <c r="BU11" s="111">
        <v>397.74493348349819</v>
      </c>
      <c r="BV11" s="111">
        <v>17.312292431664936</v>
      </c>
      <c r="BW11" s="111">
        <v>4.1727808069792802</v>
      </c>
      <c r="BX11" s="111">
        <v>373.52151437726513</v>
      </c>
      <c r="BY11" s="111">
        <v>200.94352193668075</v>
      </c>
      <c r="BZ11" s="111">
        <v>59.458954453894719</v>
      </c>
      <c r="CA11" s="111">
        <v>20.213582560637867</v>
      </c>
      <c r="CB11" s="111">
        <v>1511.2915459767812</v>
      </c>
      <c r="CC11" s="111">
        <v>16.518643942416716</v>
      </c>
      <c r="CD11" s="111">
        <v>249.00471501666104</v>
      </c>
      <c r="CE11" s="111">
        <v>145.32824819775573</v>
      </c>
      <c r="CF11" s="111">
        <v>315.19372836215734</v>
      </c>
      <c r="CG11" s="111">
        <v>114.92447041626473</v>
      </c>
      <c r="CH11" s="111">
        <v>122.64111532665535</v>
      </c>
      <c r="CI11" s="111">
        <v>4.2232123931519041</v>
      </c>
      <c r="CJ11" s="111">
        <v>103.20063188855661</v>
      </c>
      <c r="CK11" s="111">
        <v>1180.1048024158588</v>
      </c>
      <c r="CL11" s="111">
        <v>236.95492764269636</v>
      </c>
      <c r="CM11" s="111">
        <v>1.3634348735770774</v>
      </c>
      <c r="CN11" s="111">
        <v>593.92864450261459</v>
      </c>
      <c r="CO11" s="111">
        <v>2.7223495221595035</v>
      </c>
      <c r="CP11" s="111">
        <v>14015.111985195213</v>
      </c>
      <c r="CQ11" s="111">
        <v>448.68346380066095</v>
      </c>
      <c r="CR11" s="111">
        <v>1228.6413833064892</v>
      </c>
      <c r="CS11" s="111">
        <v>572.65434415923733</v>
      </c>
      <c r="CT11" s="111">
        <v>28.668654062023435</v>
      </c>
      <c r="CU11" s="111">
        <v>440.93194115874377</v>
      </c>
      <c r="CV11" s="111">
        <v>480.91558380979546</v>
      </c>
      <c r="CW11" s="111">
        <v>113.94840269978739</v>
      </c>
      <c r="CX11" s="111">
        <v>214.94917399916034</v>
      </c>
      <c r="CY11" s="111">
        <v>1016.5298631302745</v>
      </c>
      <c r="CZ11" s="111">
        <v>157.63281594732294</v>
      </c>
      <c r="DA11" s="111">
        <v>21.661330091720409</v>
      </c>
      <c r="DB11" s="111">
        <v>225.76952529236672</v>
      </c>
      <c r="DC11" s="111">
        <v>42.867392231095579</v>
      </c>
      <c r="DD11" s="111">
        <v>279.13689975188544</v>
      </c>
      <c r="DE11" s="111">
        <v>180.66042739627468</v>
      </c>
      <c r="DF11" s="111">
        <v>20.978414057078854</v>
      </c>
      <c r="DG11" s="111">
        <v>1074.3301993481414</v>
      </c>
      <c r="DH11" s="111">
        <v>117.13366740212766</v>
      </c>
      <c r="DI11" s="111">
        <v>1035.1579367710142</v>
      </c>
      <c r="DJ11" s="111">
        <v>189.76390572944169</v>
      </c>
      <c r="DK11" s="111">
        <v>192.99250944042308</v>
      </c>
      <c r="DL11" s="111">
        <v>464.4555737247349</v>
      </c>
      <c r="DM11" s="111">
        <v>292.13629115869185</v>
      </c>
      <c r="DN11" s="111">
        <v>202.83185623182868</v>
      </c>
      <c r="DO11" s="111">
        <v>31.639845234020459</v>
      </c>
      <c r="DP11" s="111">
        <v>29.834206285534961</v>
      </c>
      <c r="DQ11" s="111">
        <v>374.15363271683526</v>
      </c>
      <c r="DR11" s="111">
        <v>121.61255130667944</v>
      </c>
      <c r="DS11" s="111">
        <v>165.78925865843328</v>
      </c>
      <c r="DT11" s="111">
        <v>147.61025978246781</v>
      </c>
      <c r="DU11" s="111">
        <v>261.37267284290328</v>
      </c>
      <c r="DV11" s="111">
        <v>102.11553719183908</v>
      </c>
      <c r="DW11" s="111">
        <v>421.65105925893835</v>
      </c>
      <c r="DX11" s="111">
        <v>117.61219287005444</v>
      </c>
      <c r="DY11" s="111">
        <v>34278.894997343348</v>
      </c>
      <c r="DZ11" s="111">
        <v>213.53028850583422</v>
      </c>
      <c r="EA11" s="111">
        <v>8.5601474382129581</v>
      </c>
      <c r="EB11" s="111">
        <v>3640.2831536068866</v>
      </c>
      <c r="EC11" s="111">
        <v>177.70786452440083</v>
      </c>
      <c r="ED11" s="111">
        <v>13.438440493641822</v>
      </c>
      <c r="EE11" s="111">
        <v>411.51678537252548</v>
      </c>
      <c r="EF11" s="111">
        <v>18.513575321428966</v>
      </c>
      <c r="EG11" s="111">
        <v>16.72589096199485</v>
      </c>
      <c r="EH11" s="111">
        <v>888.20649841117267</v>
      </c>
      <c r="EI11" s="111">
        <v>6492.0147903604784</v>
      </c>
      <c r="EJ11" s="111">
        <v>947.43191184236559</v>
      </c>
      <c r="EK11" s="111">
        <v>112.80054580485337</v>
      </c>
      <c r="EL11" s="111">
        <v>402.75164625045591</v>
      </c>
      <c r="EM11" s="111">
        <v>12677.656115929265</v>
      </c>
      <c r="EN11" s="111">
        <v>17.326394313388533</v>
      </c>
      <c r="EO11" s="111">
        <v>1468.946394387227</v>
      </c>
      <c r="EP11" s="111">
        <v>79.702062637407579</v>
      </c>
      <c r="EQ11" s="111">
        <v>19.923178305599013</v>
      </c>
      <c r="ER11" s="111">
        <v>2504.1639265994013</v>
      </c>
      <c r="ES11" s="111">
        <v>31.054847584786174</v>
      </c>
      <c r="ET11" s="111">
        <v>737.00812306062892</v>
      </c>
      <c r="EU11" s="111">
        <v>32.665897559000094</v>
      </c>
      <c r="EV11" s="111">
        <v>63.117306672963437</v>
      </c>
      <c r="EW11" s="111">
        <v>7216.0133490988701</v>
      </c>
      <c r="EX11" s="111">
        <v>848.86094698085526</v>
      </c>
      <c r="EY11" s="111">
        <v>39039.920082023644</v>
      </c>
      <c r="EZ11" s="111">
        <v>14.12512761549392</v>
      </c>
      <c r="FA11" s="111">
        <v>49.182884685559017</v>
      </c>
      <c r="FB11" s="111">
        <v>15.379442138828182</v>
      </c>
      <c r="FC11" s="111">
        <v>104.10596932229947</v>
      </c>
      <c r="FD11" s="111">
        <v>56.004605790729073</v>
      </c>
      <c r="FE11" s="111">
        <v>22.840905941847772</v>
      </c>
      <c r="FF11" s="111">
        <v>33.461523573454855</v>
      </c>
      <c r="FG11" s="111">
        <v>2.2273440202536965</v>
      </c>
      <c r="FH11" s="111">
        <v>6.8906252626805244</v>
      </c>
      <c r="FI11" s="111">
        <v>40.260461971955742</v>
      </c>
      <c r="FJ11" s="111">
        <v>6.6105522559032766</v>
      </c>
      <c r="FK11" s="111">
        <v>21.353000780364813</v>
      </c>
      <c r="FL11" s="111">
        <v>6.9406526189644495</v>
      </c>
      <c r="FM11" s="111">
        <v>22.411574134287449</v>
      </c>
      <c r="FN11" s="111">
        <v>2.8390368342458934</v>
      </c>
      <c r="FO11" s="111">
        <v>404.63370694686819</v>
      </c>
      <c r="FP11" s="111">
        <v>83783.069344490053</v>
      </c>
    </row>
    <row r="12" spans="1:175" hidden="1" outlineLevel="1" x14ac:dyDescent="0.25">
      <c r="B12" s="55" t="s">
        <v>999</v>
      </c>
      <c r="C12" s="42" t="s">
        <v>707</v>
      </c>
      <c r="D12" s="1">
        <v>14.981113537801084</v>
      </c>
      <c r="E12" s="1">
        <v>237.90809677582075</v>
      </c>
      <c r="F12" s="1">
        <v>14.981113537801084</v>
      </c>
      <c r="G12" s="1">
        <v>6.3022710886806053</v>
      </c>
      <c r="H12" s="1"/>
      <c r="I12" s="1"/>
      <c r="J12" s="140">
        <v>274.17259494010352</v>
      </c>
      <c r="K12" s="1"/>
      <c r="L12" s="1"/>
      <c r="M12" s="1"/>
      <c r="N12" s="1">
        <v>6.3022710886806053</v>
      </c>
      <c r="O12" s="1"/>
      <c r="P12" s="1"/>
      <c r="Q12" s="1"/>
      <c r="R12" s="1">
        <v>14.981113537801084</v>
      </c>
      <c r="S12" s="1"/>
      <c r="T12" s="140">
        <v>21.283384626481691</v>
      </c>
      <c r="U12" s="1">
        <v>521.90016110647866</v>
      </c>
      <c r="V12" s="1">
        <v>7.0817128077402058</v>
      </c>
      <c r="W12" s="1">
        <v>14.981113537801084</v>
      </c>
      <c r="X12" s="1">
        <v>7.0817128077402058</v>
      </c>
      <c r="Y12" s="1">
        <v>392.78555882350634</v>
      </c>
      <c r="Z12" s="1"/>
      <c r="AA12" s="1"/>
      <c r="AB12" s="1">
        <v>14.981113537801084</v>
      </c>
      <c r="AC12" s="1"/>
      <c r="AD12" s="1"/>
      <c r="AE12" s="1">
        <v>14.981113537801084</v>
      </c>
      <c r="AF12" s="1">
        <v>13.383983896420812</v>
      </c>
      <c r="AG12" s="1"/>
      <c r="AH12" s="1"/>
      <c r="AI12" s="1">
        <v>12.169112538506914</v>
      </c>
      <c r="AJ12" s="1">
        <v>29.962227075602168</v>
      </c>
      <c r="AK12" s="1">
        <v>72.093566689711253</v>
      </c>
      <c r="AL12" s="1">
        <v>6.3022710886806053</v>
      </c>
      <c r="AM12" s="1"/>
      <c r="AN12" s="1">
        <v>1117.9842045268028</v>
      </c>
      <c r="AO12" s="1">
        <v>543.88580997591123</v>
      </c>
      <c r="AP12" s="1">
        <v>14.981113537801084</v>
      </c>
      <c r="AQ12" s="1">
        <v>35.829068525428475</v>
      </c>
      <c r="AR12" s="1">
        <v>150.92483410695741</v>
      </c>
      <c r="AS12" s="1">
        <v>78.013579494925494</v>
      </c>
      <c r="AT12" s="1"/>
      <c r="AU12" s="1">
        <v>5.8668414498263086</v>
      </c>
      <c r="AV12" s="1">
        <v>51.245611702083856</v>
      </c>
      <c r="AW12" s="1">
        <v>156.11340646669146</v>
      </c>
      <c r="AX12" s="1">
        <v>36.26449816428277</v>
      </c>
      <c r="AY12" s="1"/>
      <c r="AZ12" s="1"/>
      <c r="BA12" s="1"/>
      <c r="BB12" s="1">
        <v>192.14706824009681</v>
      </c>
      <c r="BC12" s="1">
        <v>22.062826345541289</v>
      </c>
      <c r="BD12" s="1">
        <v>41.313651691788408</v>
      </c>
      <c r="BE12" s="1">
        <v>5.8668414498263086</v>
      </c>
      <c r="BF12" s="140">
        <v>3560.2030031257536</v>
      </c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>
        <v>100.80267620413845</v>
      </c>
      <c r="CQ12" s="1"/>
      <c r="CR12" s="1"/>
      <c r="CS12" s="1"/>
      <c r="CT12" s="1"/>
      <c r="CU12" s="1"/>
      <c r="CV12" s="1">
        <v>29.962227075602168</v>
      </c>
      <c r="CW12" s="1"/>
      <c r="CX12" s="1"/>
      <c r="CY12" s="1"/>
      <c r="CZ12" s="1"/>
      <c r="DA12" s="1"/>
      <c r="DB12" s="1"/>
      <c r="DC12" s="1"/>
      <c r="DD12" s="1">
        <v>5.8668414498263086</v>
      </c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>
        <v>14.981113537801084</v>
      </c>
      <c r="DT12" s="1"/>
      <c r="DU12" s="1"/>
      <c r="DV12" s="1"/>
      <c r="DW12" s="1"/>
      <c r="DX12" s="1"/>
      <c r="DY12" s="140">
        <v>151.61285826736801</v>
      </c>
      <c r="DZ12" s="1"/>
      <c r="EA12" s="1"/>
      <c r="EB12" s="1"/>
      <c r="EC12" s="1">
        <v>6.3022710886806053</v>
      </c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40">
        <v>6.3022710886806053</v>
      </c>
      <c r="EZ12" s="1"/>
      <c r="FA12" s="1"/>
      <c r="FB12" s="1"/>
      <c r="FC12" s="1">
        <v>14.981113537801084</v>
      </c>
      <c r="FD12" s="1">
        <v>21.283384626481691</v>
      </c>
      <c r="FE12" s="1"/>
      <c r="FF12" s="1"/>
      <c r="FG12" s="1"/>
      <c r="FH12" s="1"/>
      <c r="FI12" s="1">
        <v>14.981113537801084</v>
      </c>
      <c r="FJ12" s="1"/>
      <c r="FK12" s="1"/>
      <c r="FL12" s="1"/>
      <c r="FM12" s="1"/>
      <c r="FN12" s="1"/>
      <c r="FO12" s="140">
        <v>51.245611702083863</v>
      </c>
      <c r="FP12" s="1">
        <v>4064.819723750471</v>
      </c>
    </row>
    <row r="13" spans="1:175" hidden="1" outlineLevel="1" x14ac:dyDescent="0.25">
      <c r="B13" s="55"/>
      <c r="C13" s="42" t="s">
        <v>711</v>
      </c>
      <c r="D13" s="1"/>
      <c r="E13" s="1">
        <v>74.155977999479575</v>
      </c>
      <c r="F13" s="1">
        <v>1.8705338377469525</v>
      </c>
      <c r="G13" s="1"/>
      <c r="H13" s="1"/>
      <c r="I13" s="1"/>
      <c r="J13" s="140">
        <v>76.026511837226522</v>
      </c>
      <c r="K13" s="1"/>
      <c r="L13" s="1"/>
      <c r="M13" s="1"/>
      <c r="N13" s="1"/>
      <c r="O13" s="1"/>
      <c r="P13" s="1"/>
      <c r="Q13" s="1"/>
      <c r="R13" s="1">
        <v>1.8705338377469525</v>
      </c>
      <c r="S13" s="1"/>
      <c r="T13" s="140">
        <v>1.8705338377469525</v>
      </c>
      <c r="U13" s="1">
        <v>102.19417685897736</v>
      </c>
      <c r="V13" s="1">
        <v>13.221104511806553</v>
      </c>
      <c r="W13" s="1">
        <v>8.7225550072502891</v>
      </c>
      <c r="X13" s="1"/>
      <c r="Y13" s="1">
        <v>8.7225550072502891</v>
      </c>
      <c r="Z13" s="1"/>
      <c r="AA13" s="1">
        <v>28.312742861360057</v>
      </c>
      <c r="AB13" s="1">
        <v>25.926196108150808</v>
      </c>
      <c r="AC13" s="1">
        <v>19.831656767709831</v>
      </c>
      <c r="AD13" s="1">
        <v>3.9825365890939661</v>
      </c>
      <c r="AE13" s="1"/>
      <c r="AF13" s="1"/>
      <c r="AG13" s="1"/>
      <c r="AH13" s="1"/>
      <c r="AI13" s="1"/>
      <c r="AJ13" s="1">
        <v>8.8079372695091713</v>
      </c>
      <c r="AK13" s="1">
        <v>19.831656767709831</v>
      </c>
      <c r="AL13" s="1">
        <v>46.27386579132294</v>
      </c>
      <c r="AM13" s="1"/>
      <c r="AN13" s="1">
        <v>275.47100752424518</v>
      </c>
      <c r="AO13" s="1">
        <v>144.05487540800291</v>
      </c>
      <c r="AP13" s="1">
        <v>8.4810860936502284</v>
      </c>
      <c r="AQ13" s="1">
        <v>24.14104453266274</v>
      </c>
      <c r="AR13" s="1">
        <v>28.208963384015583</v>
      </c>
      <c r="AS13" s="1">
        <v>8.8079372695091713</v>
      </c>
      <c r="AT13" s="1">
        <v>4.0679188513528466</v>
      </c>
      <c r="AU13" s="1">
        <v>12.705091596344255</v>
      </c>
      <c r="AV13" s="1">
        <v>8.7225550072502891</v>
      </c>
      <c r="AW13" s="1">
        <v>39.663313535419661</v>
      </c>
      <c r="AX13" s="1"/>
      <c r="AY13" s="1"/>
      <c r="AZ13" s="1"/>
      <c r="BA13" s="1">
        <v>1.8705338377469525</v>
      </c>
      <c r="BB13" s="1">
        <v>41.775316286766675</v>
      </c>
      <c r="BC13" s="1">
        <v>13.221104511806553</v>
      </c>
      <c r="BD13" s="1">
        <v>6.6105522559032766</v>
      </c>
      <c r="BE13" s="1"/>
      <c r="BF13" s="140">
        <v>903.62828363481719</v>
      </c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>
        <v>2.1120027513470134</v>
      </c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>
        <v>14.575625434091208</v>
      </c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>
        <v>2.1120027513470134</v>
      </c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40">
        <v>18.799630936785235</v>
      </c>
      <c r="DZ13" s="1"/>
      <c r="EA13" s="1"/>
      <c r="EB13" s="1"/>
      <c r="EC13" s="1"/>
      <c r="ED13" s="1"/>
      <c r="EE13" s="1"/>
      <c r="EF13" s="1"/>
      <c r="EG13" s="1"/>
      <c r="EH13" s="1"/>
      <c r="EI13" s="1">
        <v>1.8705338377469525</v>
      </c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40">
        <v>1.8705338377469525</v>
      </c>
      <c r="EZ13" s="1"/>
      <c r="FA13" s="1"/>
      <c r="FB13" s="1"/>
      <c r="FC13" s="1">
        <v>4.0679188513528466</v>
      </c>
      <c r="FD13" s="1"/>
      <c r="FE13" s="1"/>
      <c r="FF13" s="1">
        <v>6.6105522559032766</v>
      </c>
      <c r="FG13" s="1"/>
      <c r="FH13" s="1"/>
      <c r="FI13" s="1"/>
      <c r="FJ13" s="1">
        <v>6.6105522559032766</v>
      </c>
      <c r="FK13" s="1">
        <v>6.6105522559032766</v>
      </c>
      <c r="FL13" s="1">
        <v>2.1973850136058939</v>
      </c>
      <c r="FM13" s="1">
        <v>1.8705338377469525</v>
      </c>
      <c r="FN13" s="1"/>
      <c r="FO13" s="140">
        <v>27.96749447041552</v>
      </c>
      <c r="FP13" s="1">
        <v>1030.1629885547386</v>
      </c>
    </row>
    <row r="14" spans="1:175" hidden="1" outlineLevel="1" x14ac:dyDescent="0.25">
      <c r="B14" s="57"/>
      <c r="C14" s="42" t="s">
        <v>17</v>
      </c>
      <c r="D14" s="1">
        <v>48.43293580212427</v>
      </c>
      <c r="E14" s="1">
        <v>664.79445134241541</v>
      </c>
      <c r="F14" s="1">
        <v>82.668002963025089</v>
      </c>
      <c r="G14" s="1"/>
      <c r="H14" s="1">
        <v>3.0096651522287656</v>
      </c>
      <c r="I14" s="1">
        <v>31.945708544680464</v>
      </c>
      <c r="J14" s="140">
        <v>830.8507638044739</v>
      </c>
      <c r="K14" s="1"/>
      <c r="L14" s="1"/>
      <c r="M14" s="1">
        <v>9.1258408401600661</v>
      </c>
      <c r="N14" s="1">
        <v>2.2788274079798994</v>
      </c>
      <c r="O14" s="1"/>
      <c r="P14" s="1">
        <v>6.8470134321801659</v>
      </c>
      <c r="Q14" s="1"/>
      <c r="R14" s="1">
        <v>6.8470134321801659</v>
      </c>
      <c r="S14" s="1"/>
      <c r="T14" s="140">
        <v>25.098695112500298</v>
      </c>
      <c r="U14" s="1">
        <v>101.59462918360603</v>
      </c>
      <c r="V14" s="1"/>
      <c r="W14" s="1"/>
      <c r="X14" s="1"/>
      <c r="Y14" s="1">
        <v>15.145171144617599</v>
      </c>
      <c r="Z14" s="1">
        <v>5.288492560208665</v>
      </c>
      <c r="AA14" s="1"/>
      <c r="AB14" s="1"/>
      <c r="AC14" s="1"/>
      <c r="AD14" s="1"/>
      <c r="AE14" s="1">
        <v>34.235067160900826</v>
      </c>
      <c r="AF14" s="1">
        <v>14.362850012642529</v>
      </c>
      <c r="AG14" s="1">
        <v>188.49644561173142</v>
      </c>
      <c r="AH14" s="1">
        <v>25.664551485330087</v>
      </c>
      <c r="AI14" s="1">
        <v>6.8470134321801659</v>
      </c>
      <c r="AJ14" s="1">
        <v>2.2788274079798994</v>
      </c>
      <c r="AK14" s="1">
        <v>115.4126852398997</v>
      </c>
      <c r="AL14" s="1">
        <v>6.8470134321801659</v>
      </c>
      <c r="AM14" s="1">
        <v>4.5576548159597987</v>
      </c>
      <c r="AN14" s="1">
        <v>431.1001755326227</v>
      </c>
      <c r="AO14" s="1">
        <v>86.546303422462231</v>
      </c>
      <c r="AP14" s="1">
        <v>78.871606862559418</v>
      </c>
      <c r="AQ14" s="1">
        <v>2.2273440202536965</v>
      </c>
      <c r="AR14" s="1">
        <v>47.65061467014921</v>
      </c>
      <c r="AS14" s="1">
        <v>5.288492560208665</v>
      </c>
      <c r="AT14" s="1"/>
      <c r="AU14" s="1">
        <v>12.135505992388833</v>
      </c>
      <c r="AV14" s="1">
        <v>146.56995126062648</v>
      </c>
      <c r="AW14" s="1">
        <v>109.54168370664215</v>
      </c>
      <c r="AX14" s="1">
        <v>3.0096651522287656</v>
      </c>
      <c r="AY14" s="1">
        <v>31.848863161206697</v>
      </c>
      <c r="AZ14" s="1">
        <v>6.8470134321801659</v>
      </c>
      <c r="BA14" s="1"/>
      <c r="BB14" s="1">
        <v>88.007978910959963</v>
      </c>
      <c r="BC14" s="1"/>
      <c r="BD14" s="1">
        <v>2.2788274079798994</v>
      </c>
      <c r="BE14" s="1">
        <v>23.437207465076391</v>
      </c>
      <c r="BF14" s="140">
        <v>1596.0916350447822</v>
      </c>
      <c r="BG14" s="1"/>
      <c r="BH14" s="1"/>
      <c r="BI14" s="1">
        <v>2.2788274079798994</v>
      </c>
      <c r="BJ14" s="1"/>
      <c r="BK14" s="1"/>
      <c r="BL14" s="1"/>
      <c r="BM14" s="1"/>
      <c r="BN14" s="1"/>
      <c r="BO14" s="1"/>
      <c r="BP14" s="1">
        <v>6.8470134321801659</v>
      </c>
      <c r="BQ14" s="1"/>
      <c r="BR14" s="1"/>
      <c r="BS14" s="1"/>
      <c r="BT14" s="1"/>
      <c r="BU14" s="1">
        <v>6.8470134321801659</v>
      </c>
      <c r="BV14" s="1"/>
      <c r="BW14" s="1"/>
      <c r="BX14" s="1"/>
      <c r="BY14" s="1">
        <v>2.2788274079798994</v>
      </c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>
        <v>31.89422515695426</v>
      </c>
      <c r="CQ14" s="1"/>
      <c r="CR14" s="1">
        <v>6.8470134321801659</v>
      </c>
      <c r="CS14" s="1"/>
      <c r="CT14" s="1"/>
      <c r="CU14" s="1"/>
      <c r="CV14" s="1">
        <v>20.541040296540498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>
        <v>2.2273440202536965</v>
      </c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>
        <v>2.2788274079798994</v>
      </c>
      <c r="DV14" s="1"/>
      <c r="DW14" s="1"/>
      <c r="DX14" s="1"/>
      <c r="DY14" s="140">
        <v>82.040131994228659</v>
      </c>
      <c r="DZ14" s="1"/>
      <c r="EA14" s="1"/>
      <c r="EB14" s="1"/>
      <c r="EC14" s="1"/>
      <c r="ED14" s="1"/>
      <c r="EE14" s="1"/>
      <c r="EF14" s="1"/>
      <c r="EG14" s="1"/>
      <c r="EH14" s="1"/>
      <c r="EI14" s="1">
        <v>2.2788274079798994</v>
      </c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40">
        <v>2.2788274079798994</v>
      </c>
      <c r="EZ14" s="1"/>
      <c r="FA14" s="1">
        <v>2.2273440202536965</v>
      </c>
      <c r="FB14" s="1">
        <v>3.0096651522287656</v>
      </c>
      <c r="FC14" s="1">
        <v>16.703692016589098</v>
      </c>
      <c r="FD14" s="1"/>
      <c r="FE14" s="1">
        <v>13.694026864360332</v>
      </c>
      <c r="FF14" s="1">
        <v>6.8470134321801659</v>
      </c>
      <c r="FG14" s="1">
        <v>2.2273440202536965</v>
      </c>
      <c r="FH14" s="1"/>
      <c r="FI14" s="1"/>
      <c r="FJ14" s="1"/>
      <c r="FK14" s="1"/>
      <c r="FL14" s="1"/>
      <c r="FM14" s="1">
        <v>20.541040296540498</v>
      </c>
      <c r="FN14" s="1"/>
      <c r="FO14" s="140">
        <v>65.250125802406259</v>
      </c>
      <c r="FP14" s="1">
        <v>2601.6101791663714</v>
      </c>
    </row>
    <row r="15" spans="1:175" collapsed="1" x14ac:dyDescent="0.25">
      <c r="B15" s="142" t="s">
        <v>1006</v>
      </c>
      <c r="C15" s="142"/>
      <c r="D15" s="143">
        <v>63.414049339925356</v>
      </c>
      <c r="E15" s="143">
        <v>976.85852611771577</v>
      </c>
      <c r="F15" s="143">
        <v>99.519650338573129</v>
      </c>
      <c r="G15" s="143">
        <v>6.3022710886806053</v>
      </c>
      <c r="H15" s="143">
        <v>3.0096651522287656</v>
      </c>
      <c r="I15" s="143">
        <v>31.945708544680464</v>
      </c>
      <c r="J15" s="144">
        <v>1181.049870581804</v>
      </c>
      <c r="K15" s="143"/>
      <c r="L15" s="143"/>
      <c r="M15" s="143">
        <v>9.1258408401600661</v>
      </c>
      <c r="N15" s="143">
        <v>8.5810984966605055</v>
      </c>
      <c r="O15" s="143"/>
      <c r="P15" s="143">
        <v>6.8470134321801659</v>
      </c>
      <c r="Q15" s="143"/>
      <c r="R15" s="143">
        <v>23.698660807728203</v>
      </c>
      <c r="S15" s="143"/>
      <c r="T15" s="144">
        <v>48.25261357672894</v>
      </c>
      <c r="U15" s="143">
        <v>725.68896714906202</v>
      </c>
      <c r="V15" s="143">
        <v>20.302817319546758</v>
      </c>
      <c r="W15" s="143">
        <v>23.703668545051372</v>
      </c>
      <c r="X15" s="143">
        <v>7.0817128077402058</v>
      </c>
      <c r="Y15" s="143">
        <v>416.65328497537422</v>
      </c>
      <c r="Z15" s="143">
        <v>5.288492560208665</v>
      </c>
      <c r="AA15" s="143">
        <v>28.312742861360057</v>
      </c>
      <c r="AB15" s="143">
        <v>40.907309645951891</v>
      </c>
      <c r="AC15" s="143">
        <v>19.831656767709831</v>
      </c>
      <c r="AD15" s="143">
        <v>3.9825365890939661</v>
      </c>
      <c r="AE15" s="143">
        <v>49.216180698701912</v>
      </c>
      <c r="AF15" s="143">
        <v>27.746833909063341</v>
      </c>
      <c r="AG15" s="143">
        <v>188.49644561173142</v>
      </c>
      <c r="AH15" s="143">
        <v>25.664551485330087</v>
      </c>
      <c r="AI15" s="143">
        <v>19.016125970687078</v>
      </c>
      <c r="AJ15" s="143">
        <v>41.048991753091236</v>
      </c>
      <c r="AK15" s="143">
        <v>207.33790869732078</v>
      </c>
      <c r="AL15" s="143">
        <v>59.423150312183708</v>
      </c>
      <c r="AM15" s="143">
        <v>4.5576548159597987</v>
      </c>
      <c r="AN15" s="143">
        <v>1824.5553875836706</v>
      </c>
      <c r="AO15" s="143">
        <v>774.4869888063763</v>
      </c>
      <c r="AP15" s="143">
        <v>102.33380649401073</v>
      </c>
      <c r="AQ15" s="143">
        <v>62.197457078344911</v>
      </c>
      <c r="AR15" s="143">
        <v>226.78441216112219</v>
      </c>
      <c r="AS15" s="143">
        <v>92.110009324643329</v>
      </c>
      <c r="AT15" s="143">
        <v>4.0679188513528466</v>
      </c>
      <c r="AU15" s="143">
        <v>30.707439038559396</v>
      </c>
      <c r="AV15" s="143">
        <v>206.53811796996064</v>
      </c>
      <c r="AW15" s="143">
        <v>305.31840370875329</v>
      </c>
      <c r="AX15" s="143">
        <v>39.274163316511533</v>
      </c>
      <c r="AY15" s="143">
        <v>31.848863161206697</v>
      </c>
      <c r="AZ15" s="143">
        <v>6.8470134321801659</v>
      </c>
      <c r="BA15" s="143">
        <v>1.8705338377469525</v>
      </c>
      <c r="BB15" s="143">
        <v>321.93036343782342</v>
      </c>
      <c r="BC15" s="143">
        <v>35.283930857347841</v>
      </c>
      <c r="BD15" s="143">
        <v>50.203031355671584</v>
      </c>
      <c r="BE15" s="143">
        <v>29.304048914902701</v>
      </c>
      <c r="BF15" s="144">
        <v>6059.9229218053533</v>
      </c>
      <c r="BG15" s="143"/>
      <c r="BH15" s="143"/>
      <c r="BI15" s="143">
        <v>2.2788274079798994</v>
      </c>
      <c r="BJ15" s="143"/>
      <c r="BK15" s="143"/>
      <c r="BL15" s="143"/>
      <c r="BM15" s="143"/>
      <c r="BN15" s="143"/>
      <c r="BO15" s="143"/>
      <c r="BP15" s="143">
        <v>6.8470134321801659</v>
      </c>
      <c r="BQ15" s="143"/>
      <c r="BR15" s="143"/>
      <c r="BS15" s="143"/>
      <c r="BT15" s="143">
        <v>2.1120027513470134</v>
      </c>
      <c r="BU15" s="143">
        <v>6.8470134321801659</v>
      </c>
      <c r="BV15" s="143"/>
      <c r="BW15" s="143"/>
      <c r="BX15" s="143"/>
      <c r="BY15" s="143">
        <v>2.2788274079798994</v>
      </c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>
        <v>147.27252679518392</v>
      </c>
      <c r="CQ15" s="143"/>
      <c r="CR15" s="143">
        <v>6.8470134321801659</v>
      </c>
      <c r="CS15" s="143"/>
      <c r="CT15" s="143"/>
      <c r="CU15" s="143"/>
      <c r="CV15" s="143">
        <v>50.503267372142666</v>
      </c>
      <c r="CW15" s="143"/>
      <c r="CX15" s="143"/>
      <c r="CY15" s="143"/>
      <c r="CZ15" s="143"/>
      <c r="DA15" s="143"/>
      <c r="DB15" s="143">
        <v>2.1120027513470134</v>
      </c>
      <c r="DC15" s="143"/>
      <c r="DD15" s="143">
        <v>5.8668414498263086</v>
      </c>
      <c r="DE15" s="143"/>
      <c r="DF15" s="143"/>
      <c r="DG15" s="143"/>
      <c r="DH15" s="143">
        <v>2.2273440202536965</v>
      </c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>
        <v>14.981113537801084</v>
      </c>
      <c r="DT15" s="143"/>
      <c r="DU15" s="143">
        <v>2.2788274079798994</v>
      </c>
      <c r="DV15" s="143"/>
      <c r="DW15" s="143"/>
      <c r="DX15" s="143"/>
      <c r="DY15" s="144">
        <v>252.45262119838191</v>
      </c>
      <c r="DZ15" s="143"/>
      <c r="EA15" s="143"/>
      <c r="EB15" s="143"/>
      <c r="EC15" s="143">
        <v>6.3022710886806053</v>
      </c>
      <c r="ED15" s="143"/>
      <c r="EE15" s="143"/>
      <c r="EF15" s="143"/>
      <c r="EG15" s="143"/>
      <c r="EH15" s="143"/>
      <c r="EI15" s="143">
        <v>4.1493612457268521</v>
      </c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4">
        <v>10.451632334407456</v>
      </c>
      <c r="EZ15" s="143"/>
      <c r="FA15" s="143">
        <v>2.2273440202536965</v>
      </c>
      <c r="FB15" s="143">
        <v>3.0096651522287656</v>
      </c>
      <c r="FC15" s="143">
        <v>35.752724405743024</v>
      </c>
      <c r="FD15" s="143">
        <v>21.283384626481691</v>
      </c>
      <c r="FE15" s="143">
        <v>13.694026864360332</v>
      </c>
      <c r="FF15" s="143">
        <v>13.457565688083442</v>
      </c>
      <c r="FG15" s="143">
        <v>2.2273440202536965</v>
      </c>
      <c r="FH15" s="143"/>
      <c r="FI15" s="143">
        <v>14.981113537801084</v>
      </c>
      <c r="FJ15" s="143">
        <v>6.6105522559032766</v>
      </c>
      <c r="FK15" s="143">
        <v>6.6105522559032766</v>
      </c>
      <c r="FL15" s="143">
        <v>2.1973850136058939</v>
      </c>
      <c r="FM15" s="143">
        <v>22.411574134287449</v>
      </c>
      <c r="FN15" s="143"/>
      <c r="FO15" s="144">
        <v>144.46323197490563</v>
      </c>
      <c r="FP15" s="143">
        <v>7696.5928914715805</v>
      </c>
    </row>
    <row r="16" spans="1:175" hidden="1" outlineLevel="1" x14ac:dyDescent="0.25">
      <c r="B16" s="55" t="s">
        <v>667</v>
      </c>
      <c r="C16" s="42" t="s">
        <v>713</v>
      </c>
      <c r="D16" s="1"/>
      <c r="E16" s="1"/>
      <c r="F16" s="1"/>
      <c r="G16" s="1"/>
      <c r="H16" s="1"/>
      <c r="I16" s="1"/>
      <c r="J16" s="140"/>
      <c r="K16" s="1"/>
      <c r="L16" s="1"/>
      <c r="M16" s="1"/>
      <c r="N16" s="1"/>
      <c r="O16" s="1"/>
      <c r="P16" s="1"/>
      <c r="Q16" s="1"/>
      <c r="R16" s="1"/>
      <c r="S16" s="1"/>
      <c r="T16" s="140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40"/>
      <c r="BG16" s="1">
        <v>16.444108546083189</v>
      </c>
      <c r="BH16" s="1"/>
      <c r="BI16" s="1">
        <v>2.8784688995215308</v>
      </c>
      <c r="BJ16" s="1"/>
      <c r="BK16" s="1">
        <v>17.933221108511159</v>
      </c>
      <c r="BL16" s="1">
        <v>13.498271225509029</v>
      </c>
      <c r="BM16" s="1">
        <v>6.1101805608912798</v>
      </c>
      <c r="BN16" s="1"/>
      <c r="BO16" s="1">
        <v>14.209143296196698</v>
      </c>
      <c r="BP16" s="1"/>
      <c r="BQ16" s="1"/>
      <c r="BR16" s="1"/>
      <c r="BS16" s="1">
        <v>6.7368421052631577E-2</v>
      </c>
      <c r="BT16" s="1">
        <v>2.6996542451018057</v>
      </c>
      <c r="BU16" s="1">
        <v>2.6996542451018057</v>
      </c>
      <c r="BV16" s="1"/>
      <c r="BW16" s="1"/>
      <c r="BX16" s="1"/>
      <c r="BY16" s="1">
        <v>2.6996542451018057</v>
      </c>
      <c r="BZ16" s="1"/>
      <c r="CA16" s="1"/>
      <c r="CB16" s="1">
        <v>19.810557049558202</v>
      </c>
      <c r="CC16" s="1"/>
      <c r="CD16" s="1">
        <v>2.8784688995215308</v>
      </c>
      <c r="CE16" s="1">
        <v>2.7670226661544373</v>
      </c>
      <c r="CF16" s="1">
        <v>5.3993084902036115</v>
      </c>
      <c r="CG16" s="1"/>
      <c r="CH16" s="1">
        <v>2.6996542451018057</v>
      </c>
      <c r="CI16" s="1"/>
      <c r="CJ16" s="1"/>
      <c r="CK16" s="1">
        <v>5.4666769112562434</v>
      </c>
      <c r="CL16" s="1">
        <v>2.6996542451018057</v>
      </c>
      <c r="CM16" s="1"/>
      <c r="CN16" s="1">
        <v>10.798616980407223</v>
      </c>
      <c r="CO16" s="1"/>
      <c r="CP16" s="1">
        <v>28.84328432228547</v>
      </c>
      <c r="CQ16" s="1">
        <v>5.3993084902036115</v>
      </c>
      <c r="CR16" s="1">
        <v>16.265293891663465</v>
      </c>
      <c r="CS16" s="1"/>
      <c r="CT16" s="1"/>
      <c r="CU16" s="1">
        <v>2.8784688995215308</v>
      </c>
      <c r="CV16" s="1">
        <v>10.798616980407223</v>
      </c>
      <c r="CW16" s="1">
        <v>10.798616980407223</v>
      </c>
      <c r="CX16" s="1">
        <v>2.6996542451018057</v>
      </c>
      <c r="CY16" s="1">
        <v>35.977888450389408</v>
      </c>
      <c r="CZ16" s="1"/>
      <c r="DA16" s="1"/>
      <c r="DB16" s="1">
        <v>2.6996542451018057</v>
      </c>
      <c r="DC16" s="1">
        <v>3.4105263157894736</v>
      </c>
      <c r="DD16" s="1">
        <v>35.520502916215548</v>
      </c>
      <c r="DE16" s="1"/>
      <c r="DF16" s="1"/>
      <c r="DG16" s="1"/>
      <c r="DH16" s="1"/>
      <c r="DI16" s="1">
        <v>37.232507945377705</v>
      </c>
      <c r="DJ16" s="1"/>
      <c r="DK16" s="1">
        <v>2.6996542451018057</v>
      </c>
      <c r="DL16" s="1">
        <v>2.6996542451018057</v>
      </c>
      <c r="DM16" s="1">
        <v>2.6996542451018057</v>
      </c>
      <c r="DN16" s="1">
        <v>126.04131456710793</v>
      </c>
      <c r="DO16" s="1"/>
      <c r="DP16" s="1"/>
      <c r="DQ16" s="1"/>
      <c r="DR16" s="1"/>
      <c r="DS16" s="1">
        <v>13.498271225509029</v>
      </c>
      <c r="DT16" s="1"/>
      <c r="DU16" s="1">
        <v>26.032183843816568</v>
      </c>
      <c r="DV16" s="1">
        <v>3.4105263157894736</v>
      </c>
      <c r="DW16" s="1">
        <v>2.6996542451018057</v>
      </c>
      <c r="DX16" s="1"/>
      <c r="DY16" s="140">
        <v>504.06492089547015</v>
      </c>
      <c r="DZ16" s="1"/>
      <c r="EA16" s="1"/>
      <c r="EB16" s="1"/>
      <c r="EC16" s="1"/>
      <c r="ED16" s="1"/>
      <c r="EE16" s="1"/>
      <c r="EF16" s="1"/>
      <c r="EG16" s="1"/>
      <c r="EH16" s="1">
        <v>5.3993084902036115</v>
      </c>
      <c r="EI16" s="1"/>
      <c r="EJ16" s="1"/>
      <c r="EK16" s="1"/>
      <c r="EL16" s="1"/>
      <c r="EM16" s="1">
        <v>8.0989627353054168</v>
      </c>
      <c r="EN16" s="1"/>
      <c r="EO16" s="1"/>
      <c r="EP16" s="1"/>
      <c r="EQ16" s="1"/>
      <c r="ER16" s="1"/>
      <c r="ES16" s="1"/>
      <c r="ET16" s="1"/>
      <c r="EU16" s="1"/>
      <c r="EV16" s="1"/>
      <c r="EW16" s="1">
        <v>2.6996542451018057</v>
      </c>
      <c r="EX16" s="1"/>
      <c r="EY16" s="140">
        <v>16.197925470610834</v>
      </c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40"/>
      <c r="FP16" s="1">
        <v>520.26284636608102</v>
      </c>
    </row>
    <row r="17" spans="2:172" hidden="1" outlineLevel="1" x14ac:dyDescent="0.25">
      <c r="B17" s="55"/>
      <c r="C17" s="42" t="s">
        <v>15</v>
      </c>
      <c r="D17" s="1"/>
      <c r="E17" s="1">
        <v>14.072069844727398</v>
      </c>
      <c r="F17" s="1"/>
      <c r="G17" s="1"/>
      <c r="H17" s="1"/>
      <c r="I17" s="1"/>
      <c r="J17" s="140">
        <v>14.072069844727398</v>
      </c>
      <c r="K17" s="1"/>
      <c r="L17" s="1"/>
      <c r="M17" s="1"/>
      <c r="N17" s="1"/>
      <c r="O17" s="1"/>
      <c r="P17" s="1"/>
      <c r="Q17" s="1"/>
      <c r="R17" s="1"/>
      <c r="S17" s="1"/>
      <c r="T17" s="140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4.4747931416872815</v>
      </c>
      <c r="AH17" s="1"/>
      <c r="AI17" s="1"/>
      <c r="AJ17" s="1"/>
      <c r="AK17" s="1"/>
      <c r="AL17" s="1"/>
      <c r="AM17" s="1"/>
      <c r="AN17" s="1">
        <v>4.4747931416872815</v>
      </c>
      <c r="AO17" s="1"/>
      <c r="AP17" s="1"/>
      <c r="AQ17" s="1"/>
      <c r="AR17" s="1"/>
      <c r="AS17" s="1"/>
      <c r="AT17" s="1"/>
      <c r="AU17" s="1"/>
      <c r="AV17" s="1">
        <v>4.4747931416872815</v>
      </c>
      <c r="AW17" s="1">
        <v>4.4747931416872815</v>
      </c>
      <c r="AX17" s="1"/>
      <c r="AY17" s="1"/>
      <c r="AZ17" s="1"/>
      <c r="BA17" s="1"/>
      <c r="BB17" s="1"/>
      <c r="BC17" s="1"/>
      <c r="BD17" s="1"/>
      <c r="BE17" s="1"/>
      <c r="BF17" s="140">
        <v>17.899172566749126</v>
      </c>
      <c r="BG17" s="1">
        <v>79.857926965579949</v>
      </c>
      <c r="BH17" s="1"/>
      <c r="BI17" s="1"/>
      <c r="BJ17" s="1"/>
      <c r="BK17" s="1"/>
      <c r="BL17" s="1">
        <v>11.639789303079416</v>
      </c>
      <c r="BM17" s="1">
        <v>4.4747931416872815</v>
      </c>
      <c r="BN17" s="1"/>
      <c r="BO17" s="1">
        <v>79.585432153135088</v>
      </c>
      <c r="BP17" s="1"/>
      <c r="BQ17" s="1"/>
      <c r="BR17" s="1"/>
      <c r="BS17" s="1"/>
      <c r="BT17" s="1"/>
      <c r="BU17" s="1">
        <v>23.279578606158832</v>
      </c>
      <c r="BV17" s="1"/>
      <c r="BW17" s="1"/>
      <c r="BX17" s="1"/>
      <c r="BY17" s="1">
        <v>11.639789303079416</v>
      </c>
      <c r="BZ17" s="1"/>
      <c r="CA17" s="1"/>
      <c r="CB17" s="1">
        <v>151.22333042798201</v>
      </c>
      <c r="CC17" s="1"/>
      <c r="CD17" s="1">
        <v>2.7223495221595035</v>
      </c>
      <c r="CE17" s="1">
        <v>8.5422441736992116</v>
      </c>
      <c r="CF17" s="1">
        <v>51.798913902834322</v>
      </c>
      <c r="CG17" s="1">
        <v>11.639789303079416</v>
      </c>
      <c r="CH17" s="1">
        <v>10.004618812715467</v>
      </c>
      <c r="CI17" s="1"/>
      <c r="CJ17" s="1">
        <v>11.349720322567894</v>
      </c>
      <c r="CK17" s="1">
        <v>14.362138825238919</v>
      </c>
      <c r="CL17" s="1">
        <v>11.639789303079416</v>
      </c>
      <c r="CM17" s="1"/>
      <c r="CN17" s="1">
        <v>37.351648450886231</v>
      </c>
      <c r="CO17" s="1">
        <v>2.7223495221595035</v>
      </c>
      <c r="CP17" s="1">
        <v>366.48261695521779</v>
      </c>
      <c r="CQ17" s="1">
        <v>22.614314018426612</v>
      </c>
      <c r="CR17" s="1">
        <v>37.351648450886231</v>
      </c>
      <c r="CS17" s="1">
        <v>11.639789303079416</v>
      </c>
      <c r="CT17" s="1"/>
      <c r="CU17" s="1">
        <v>13.986943218018219</v>
      </c>
      <c r="CV17" s="1">
        <v>26.001928128318337</v>
      </c>
      <c r="CW17" s="1"/>
      <c r="CX17" s="1"/>
      <c r="CY17" s="1">
        <v>694.03712993987062</v>
      </c>
      <c r="CZ17" s="1"/>
      <c r="DA17" s="1"/>
      <c r="DB17" s="1">
        <v>14.362138825238919</v>
      </c>
      <c r="DC17" s="1">
        <v>5.5298256710281857</v>
      </c>
      <c r="DD17" s="1">
        <v>11.639789303079416</v>
      </c>
      <c r="DE17" s="1"/>
      <c r="DF17" s="1"/>
      <c r="DG17" s="1">
        <v>17.459683954619123</v>
      </c>
      <c r="DH17" s="1"/>
      <c r="DI17" s="1">
        <v>159.21758314311282</v>
      </c>
      <c r="DJ17" s="1">
        <v>5.5298256710281857</v>
      </c>
      <c r="DK17" s="1">
        <v>43.493758585392108</v>
      </c>
      <c r="DL17" s="1">
        <v>8.949586283374563</v>
      </c>
      <c r="DM17" s="1"/>
      <c r="DN17" s="1">
        <v>12.726968334874972</v>
      </c>
      <c r="DO17" s="1"/>
      <c r="DP17" s="1"/>
      <c r="DQ17" s="1">
        <v>11.349720322567894</v>
      </c>
      <c r="DR17" s="1"/>
      <c r="DS17" s="1"/>
      <c r="DT17" s="1">
        <v>5.8198946515397081</v>
      </c>
      <c r="DU17" s="1">
        <v>11.349720322567894</v>
      </c>
      <c r="DV17" s="1"/>
      <c r="DW17" s="1">
        <v>14.362138825238919</v>
      </c>
      <c r="DX17" s="1"/>
      <c r="DY17" s="140">
        <v>2017.7392059466017</v>
      </c>
      <c r="DZ17" s="1"/>
      <c r="EA17" s="1"/>
      <c r="EB17" s="1">
        <v>5.8198946515397081</v>
      </c>
      <c r="EC17" s="1"/>
      <c r="ED17" s="1"/>
      <c r="EE17" s="1"/>
      <c r="EF17" s="1"/>
      <c r="EG17" s="1"/>
      <c r="EH17" s="1"/>
      <c r="EI17" s="1">
        <v>17.169614974107603</v>
      </c>
      <c r="EJ17" s="1">
        <v>5.8198946515397081</v>
      </c>
      <c r="EK17" s="1"/>
      <c r="EL17" s="1"/>
      <c r="EM17" s="1">
        <v>47.356267263601694</v>
      </c>
      <c r="EN17" s="1"/>
      <c r="EO17" s="1"/>
      <c r="EP17" s="1"/>
      <c r="EQ17" s="1"/>
      <c r="ER17" s="1"/>
      <c r="ES17" s="1"/>
      <c r="ET17" s="1">
        <v>4.4747931416872815</v>
      </c>
      <c r="EU17" s="1"/>
      <c r="EV17" s="1"/>
      <c r="EW17" s="1">
        <v>5.8198946515397081</v>
      </c>
      <c r="EX17" s="1">
        <v>5.8198946515397081</v>
      </c>
      <c r="EY17" s="140">
        <v>92.280253985555419</v>
      </c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40"/>
      <c r="FP17" s="1">
        <v>2141.9907023436344</v>
      </c>
    </row>
    <row r="18" spans="2:172" hidden="1" outlineLevel="1" x14ac:dyDescent="0.25">
      <c r="B18" s="55"/>
      <c r="C18" s="42" t="s">
        <v>9</v>
      </c>
      <c r="D18" s="1">
        <v>4.2232123931519041</v>
      </c>
      <c r="E18" s="1">
        <v>149.34722481881687</v>
      </c>
      <c r="F18" s="1">
        <v>18.771961672696712</v>
      </c>
      <c r="G18" s="1"/>
      <c r="H18" s="1"/>
      <c r="I18" s="1">
        <v>14.028694067338158</v>
      </c>
      <c r="J18" s="140">
        <v>186.37109295200364</v>
      </c>
      <c r="K18" s="1">
        <v>5.109116142290091</v>
      </c>
      <c r="L18" s="1"/>
      <c r="M18" s="1">
        <v>5.109116142290091</v>
      </c>
      <c r="N18" s="1"/>
      <c r="O18" s="1"/>
      <c r="P18" s="1"/>
      <c r="Q18" s="1"/>
      <c r="R18" s="1"/>
      <c r="S18" s="1"/>
      <c r="T18" s="140">
        <v>10.218232284580182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>
        <v>19.137810209628249</v>
      </c>
      <c r="AF18" s="1"/>
      <c r="AG18" s="1">
        <v>18.771961672696712</v>
      </c>
      <c r="AH18" s="1"/>
      <c r="AI18" s="1"/>
      <c r="AJ18" s="1"/>
      <c r="AK18" s="1">
        <v>14.028694067338158</v>
      </c>
      <c r="AL18" s="1"/>
      <c r="AM18" s="1"/>
      <c r="AN18" s="1">
        <v>37.909771882324961</v>
      </c>
      <c r="AO18" s="1">
        <v>4.7432676053585556</v>
      </c>
      <c r="AP18" s="1">
        <v>4.7432676053585556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>
        <v>4.7432676053585556</v>
      </c>
      <c r="BC18" s="1">
        <v>5.109116142290091</v>
      </c>
      <c r="BD18" s="1">
        <v>5.109116142290091</v>
      </c>
      <c r="BE18" s="1"/>
      <c r="BF18" s="140">
        <v>114.29627293264393</v>
      </c>
      <c r="BG18" s="1">
        <v>88.395376797180859</v>
      </c>
      <c r="BH18" s="1"/>
      <c r="BI18" s="1">
        <v>4.7432676053585556</v>
      </c>
      <c r="BJ18" s="1">
        <v>4.2232123931519041</v>
      </c>
      <c r="BK18" s="1"/>
      <c r="BL18" s="1">
        <v>28.057388134676316</v>
      </c>
      <c r="BM18" s="1">
        <v>4.7432676053585556</v>
      </c>
      <c r="BN18" s="1"/>
      <c r="BO18" s="1">
        <v>56.114776269352632</v>
      </c>
      <c r="BP18" s="1">
        <v>14.028694067338158</v>
      </c>
      <c r="BQ18" s="1"/>
      <c r="BR18" s="1">
        <v>19.137810209628249</v>
      </c>
      <c r="BS18" s="1"/>
      <c r="BT18" s="1"/>
      <c r="BU18" s="1">
        <v>37.023868133186774</v>
      </c>
      <c r="BV18" s="1">
        <v>4.7432676053585556</v>
      </c>
      <c r="BW18" s="1"/>
      <c r="BX18" s="1">
        <v>8.9664799985104597</v>
      </c>
      <c r="BY18" s="1">
        <v>66.060964163926059</v>
      </c>
      <c r="BZ18" s="1">
        <v>28.057388134676316</v>
      </c>
      <c r="CA18" s="1">
        <v>14.028694067338158</v>
      </c>
      <c r="CB18" s="1">
        <v>14.028694067338158</v>
      </c>
      <c r="CC18" s="1"/>
      <c r="CD18" s="1">
        <v>4.2232123931519041</v>
      </c>
      <c r="CE18" s="1">
        <v>61.223892411642723</v>
      </c>
      <c r="CF18" s="1"/>
      <c r="CG18" s="1">
        <v>84.172164404028962</v>
      </c>
      <c r="CH18" s="1"/>
      <c r="CI18" s="1">
        <v>4.2232123931519041</v>
      </c>
      <c r="CJ18" s="1">
        <v>9.8523837476486467</v>
      </c>
      <c r="CK18" s="1">
        <v>33.213406350428798</v>
      </c>
      <c r="CL18" s="1">
        <v>9.3323285354419951</v>
      </c>
      <c r="CM18" s="1"/>
      <c r="CN18" s="1">
        <v>46.309294595166378</v>
      </c>
      <c r="CO18" s="1"/>
      <c r="CP18" s="1">
        <v>2835.411876506244</v>
      </c>
      <c r="CQ18" s="1">
        <v>14.028694067338158</v>
      </c>
      <c r="CR18" s="1">
        <v>52.304314486594656</v>
      </c>
      <c r="CS18" s="1">
        <v>178.56256109263813</v>
      </c>
      <c r="CT18" s="1"/>
      <c r="CU18" s="1">
        <v>33.166504276966407</v>
      </c>
      <c r="CV18" s="1">
        <v>37.543923345393424</v>
      </c>
      <c r="CW18" s="1"/>
      <c r="CX18" s="1">
        <v>14.028694067338158</v>
      </c>
      <c r="CY18" s="1"/>
      <c r="CZ18" s="1">
        <v>14.028694067338158</v>
      </c>
      <c r="DA18" s="1"/>
      <c r="DB18" s="1">
        <v>42.086082202014474</v>
      </c>
      <c r="DC18" s="1"/>
      <c r="DD18" s="1">
        <v>14.028694067338158</v>
      </c>
      <c r="DE18" s="1">
        <v>42.132984275476865</v>
      </c>
      <c r="DF18" s="1"/>
      <c r="DG18" s="1">
        <v>104.07804064806376</v>
      </c>
      <c r="DH18" s="1">
        <v>18.251906460490062</v>
      </c>
      <c r="DI18" s="1"/>
      <c r="DJ18" s="1">
        <v>51.418410737456469</v>
      </c>
      <c r="DK18" s="1">
        <v>14.028694067338158</v>
      </c>
      <c r="DL18" s="1">
        <v>24.24692635191834</v>
      </c>
      <c r="DM18" s="1">
        <v>74.779433340236622</v>
      </c>
      <c r="DN18" s="1">
        <v>4.2232123931519041</v>
      </c>
      <c r="DO18" s="1">
        <v>18.771961672696712</v>
      </c>
      <c r="DP18" s="1">
        <v>14.028694067338158</v>
      </c>
      <c r="DQ18" s="1">
        <v>65.601311480069739</v>
      </c>
      <c r="DR18" s="1">
        <v>51.572617412731582</v>
      </c>
      <c r="DS18" s="1">
        <v>42.086082202014474</v>
      </c>
      <c r="DT18" s="1">
        <v>9.4865352107171113</v>
      </c>
      <c r="DU18" s="1"/>
      <c r="DV18" s="1">
        <v>14.028694067338158</v>
      </c>
      <c r="DW18" s="1">
        <v>98.200858471367127</v>
      </c>
      <c r="DX18" s="1"/>
      <c r="DY18" s="140">
        <v>4527.0294451206473</v>
      </c>
      <c r="DZ18" s="1"/>
      <c r="EA18" s="1"/>
      <c r="EB18" s="1">
        <v>28.057388134676316</v>
      </c>
      <c r="EC18" s="1"/>
      <c r="ED18" s="1"/>
      <c r="EE18" s="1"/>
      <c r="EF18" s="1"/>
      <c r="EG18" s="1"/>
      <c r="EH18" s="1"/>
      <c r="EI18" s="1">
        <v>14.028694067338158</v>
      </c>
      <c r="EJ18" s="1"/>
      <c r="EK18" s="1"/>
      <c r="EL18" s="1">
        <v>18.251906460490062</v>
      </c>
      <c r="EM18" s="1">
        <v>46.356196668628769</v>
      </c>
      <c r="EN18" s="1"/>
      <c r="EO18" s="1">
        <v>28.057388134676316</v>
      </c>
      <c r="EP18" s="1"/>
      <c r="EQ18" s="1"/>
      <c r="ER18" s="1"/>
      <c r="ES18" s="1"/>
      <c r="ET18" s="1"/>
      <c r="EU18" s="1"/>
      <c r="EV18" s="1"/>
      <c r="EW18" s="1">
        <v>28.057388134676316</v>
      </c>
      <c r="EX18" s="1"/>
      <c r="EY18" s="140">
        <v>162.80896160048593</v>
      </c>
      <c r="EZ18" s="1"/>
      <c r="FA18" s="1">
        <v>4.2232123931519041</v>
      </c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>
        <v>4.7432676053585556</v>
      </c>
      <c r="FM18" s="1"/>
      <c r="FN18" s="1"/>
      <c r="FO18" s="140">
        <v>8.9664799985104597</v>
      </c>
      <c r="FP18" s="1">
        <v>5009.6904848888689</v>
      </c>
    </row>
    <row r="19" spans="2:172" hidden="1" outlineLevel="1" x14ac:dyDescent="0.25">
      <c r="B19" s="55"/>
      <c r="C19" s="42" t="s">
        <v>13</v>
      </c>
      <c r="D19" s="1"/>
      <c r="E19" s="1">
        <v>25.9895914700828</v>
      </c>
      <c r="F19" s="1"/>
      <c r="G19" s="1"/>
      <c r="H19" s="1"/>
      <c r="I19" s="1"/>
      <c r="J19" s="140">
        <v>25.9895914700828</v>
      </c>
      <c r="K19" s="1"/>
      <c r="L19" s="1"/>
      <c r="M19" s="1"/>
      <c r="N19" s="1"/>
      <c r="O19" s="1"/>
      <c r="P19" s="1"/>
      <c r="Q19" s="1"/>
      <c r="R19" s="1"/>
      <c r="S19" s="1"/>
      <c r="T19" s="140"/>
      <c r="U19" s="1"/>
      <c r="V19" s="1"/>
      <c r="W19" s="1"/>
      <c r="X19" s="1"/>
      <c r="Y19" s="1"/>
      <c r="Z19" s="1"/>
      <c r="AA19" s="1"/>
      <c r="AB19" s="1">
        <v>8.6631971566942667</v>
      </c>
      <c r="AC19" s="1"/>
      <c r="AD19" s="1"/>
      <c r="AE19" s="1"/>
      <c r="AF19" s="1"/>
      <c r="AG19" s="1"/>
      <c r="AH19" s="1">
        <v>8.6631971566942667</v>
      </c>
      <c r="AI19" s="1"/>
      <c r="AJ19" s="1"/>
      <c r="AK19" s="1"/>
      <c r="AL19" s="1"/>
      <c r="AM19" s="1"/>
      <c r="AN19" s="1">
        <v>17.326394313388533</v>
      </c>
      <c r="AO19" s="1">
        <v>8.6631971566942667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40">
        <v>43.315985783471334</v>
      </c>
      <c r="BG19" s="1">
        <v>94.730829078553072</v>
      </c>
      <c r="BH19" s="1"/>
      <c r="BI19" s="1"/>
      <c r="BJ19" s="1"/>
      <c r="BK19" s="1"/>
      <c r="BL19" s="1">
        <v>25.9895914700828</v>
      </c>
      <c r="BM19" s="1"/>
      <c r="BN19" s="1"/>
      <c r="BO19" s="1">
        <v>54.923801116539558</v>
      </c>
      <c r="BP19" s="1"/>
      <c r="BQ19" s="1"/>
      <c r="BR19" s="1"/>
      <c r="BS19" s="1">
        <v>17.326394313388533</v>
      </c>
      <c r="BT19" s="1"/>
      <c r="BU19" s="1">
        <v>16.033692652189764</v>
      </c>
      <c r="BV19" s="1"/>
      <c r="BW19" s="1"/>
      <c r="BX19" s="1">
        <v>8.6631971566942667</v>
      </c>
      <c r="BY19" s="1"/>
      <c r="BZ19" s="1"/>
      <c r="CA19" s="1"/>
      <c r="CB19" s="1">
        <v>125.7686935161646</v>
      </c>
      <c r="CC19" s="1"/>
      <c r="CD19" s="1">
        <v>8.6631971566942667</v>
      </c>
      <c r="CE19" s="1"/>
      <c r="CF19" s="1">
        <v>60.642380096859867</v>
      </c>
      <c r="CG19" s="1"/>
      <c r="CH19" s="1">
        <v>13.051096419593529</v>
      </c>
      <c r="CI19" s="1"/>
      <c r="CJ19" s="1">
        <v>8.6631971566942667</v>
      </c>
      <c r="CK19" s="1">
        <v>25.9895914700828</v>
      </c>
      <c r="CL19" s="1">
        <v>30.114309938551269</v>
      </c>
      <c r="CM19" s="1"/>
      <c r="CN19" s="1">
        <v>8.6631971566942667</v>
      </c>
      <c r="CO19" s="1"/>
      <c r="CP19" s="1">
        <v>593.43114682601686</v>
      </c>
      <c r="CQ19" s="1">
        <v>69.004418402901052</v>
      </c>
      <c r="CR19" s="1">
        <v>47.290124826613258</v>
      </c>
      <c r="CS19" s="1">
        <v>8.6631971566942667</v>
      </c>
      <c r="CT19" s="1"/>
      <c r="CU19" s="1"/>
      <c r="CV19" s="1">
        <v>30.114309938551269</v>
      </c>
      <c r="CW19" s="1">
        <v>8.6631971566942667</v>
      </c>
      <c r="CX19" s="1">
        <v>8.6631971566942667</v>
      </c>
      <c r="CY19" s="1">
        <v>137.26390748012858</v>
      </c>
      <c r="CZ19" s="1">
        <v>8.6631971566942667</v>
      </c>
      <c r="DA19" s="1">
        <v>8.6631971566942667</v>
      </c>
      <c r="DB19" s="1">
        <v>12.787915625162736</v>
      </c>
      <c r="DC19" s="1">
        <v>4.1247184684684681</v>
      </c>
      <c r="DD19" s="1">
        <v>33.360086965578297</v>
      </c>
      <c r="DE19" s="1"/>
      <c r="DF19" s="1"/>
      <c r="DG19" s="1">
        <v>25.9895914700828</v>
      </c>
      <c r="DH19" s="1">
        <v>16.033692652189764</v>
      </c>
      <c r="DI19" s="1">
        <v>238.46839050361444</v>
      </c>
      <c r="DJ19" s="1"/>
      <c r="DK19" s="1">
        <v>43.014826932818266</v>
      </c>
      <c r="DL19" s="1">
        <v>17.326394313388533</v>
      </c>
      <c r="DM19" s="1">
        <v>12.787915625162736</v>
      </c>
      <c r="DN19" s="1">
        <v>13.051096419593529</v>
      </c>
      <c r="DO19" s="1"/>
      <c r="DP19" s="1"/>
      <c r="DQ19" s="1">
        <v>30.114309938551269</v>
      </c>
      <c r="DR19" s="1">
        <v>8.6631971566942667</v>
      </c>
      <c r="DS19" s="1">
        <v>12.787915625162736</v>
      </c>
      <c r="DT19" s="1">
        <v>8.6631971566942667</v>
      </c>
      <c r="DU19" s="1">
        <v>106.99901811625077</v>
      </c>
      <c r="DV19" s="1"/>
      <c r="DW19" s="1"/>
      <c r="DX19" s="1"/>
      <c r="DY19" s="140">
        <v>2003.8153289258776</v>
      </c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>
        <v>13.051096419593529</v>
      </c>
      <c r="EN19" s="1">
        <v>17.326394313388533</v>
      </c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40">
        <v>30.377490732982061</v>
      </c>
      <c r="EZ19" s="1"/>
      <c r="FA19" s="1"/>
      <c r="FB19" s="1"/>
      <c r="FC19" s="1">
        <v>8.6631971566942667</v>
      </c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40">
        <v>8.6631971566942667</v>
      </c>
      <c r="FP19" s="1">
        <v>2112.1615940691086</v>
      </c>
    </row>
    <row r="20" spans="2:172" hidden="1" outlineLevel="1" x14ac:dyDescent="0.25">
      <c r="B20" s="57"/>
      <c r="C20" s="42" t="s">
        <v>4</v>
      </c>
      <c r="D20" s="1">
        <v>12.624994217055391</v>
      </c>
      <c r="E20" s="1">
        <v>218.34937635015294</v>
      </c>
      <c r="F20" s="1"/>
      <c r="G20" s="1"/>
      <c r="H20" s="1"/>
      <c r="I20" s="1"/>
      <c r="J20" s="140">
        <v>230.97437056720833</v>
      </c>
      <c r="K20" s="1"/>
      <c r="L20" s="1">
        <v>12.998132935026142</v>
      </c>
      <c r="M20" s="1">
        <v>25.138049652612761</v>
      </c>
      <c r="N20" s="1"/>
      <c r="O20" s="1"/>
      <c r="P20" s="1">
        <v>12.998132935026142</v>
      </c>
      <c r="Q20" s="1"/>
      <c r="R20" s="1"/>
      <c r="S20" s="1"/>
      <c r="T20" s="140">
        <v>51.134315522665041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>
        <v>17.233296949503075</v>
      </c>
      <c r="AF20" s="1"/>
      <c r="AG20" s="1"/>
      <c r="AH20" s="1"/>
      <c r="AI20" s="1"/>
      <c r="AJ20" s="1"/>
      <c r="AK20" s="1"/>
      <c r="AL20" s="1"/>
      <c r="AM20" s="1"/>
      <c r="AN20" s="1">
        <v>12.624994217055391</v>
      </c>
      <c r="AO20" s="1">
        <v>12.624994217055391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40">
        <v>42.483285383613861</v>
      </c>
      <c r="BG20" s="1">
        <v>406.75996370737204</v>
      </c>
      <c r="BH20" s="1"/>
      <c r="BI20" s="1">
        <v>12.56902482630638</v>
      </c>
      <c r="BJ20" s="1"/>
      <c r="BK20" s="1">
        <v>34.466593899006149</v>
      </c>
      <c r="BL20" s="1">
        <v>137.72990837890021</v>
      </c>
      <c r="BM20" s="1">
        <v>54.996340819171223</v>
      </c>
      <c r="BN20" s="1">
        <v>12.56902482630638</v>
      </c>
      <c r="BO20" s="1">
        <v>399.58178198285742</v>
      </c>
      <c r="BP20" s="1"/>
      <c r="BQ20" s="1">
        <v>12.624994217055391</v>
      </c>
      <c r="BR20" s="1"/>
      <c r="BS20" s="1"/>
      <c r="BT20" s="1">
        <v>72.173668377925296</v>
      </c>
      <c r="BU20" s="1">
        <v>50.705207413945281</v>
      </c>
      <c r="BV20" s="1">
        <v>12.56902482630638</v>
      </c>
      <c r="BW20" s="1"/>
      <c r="BX20" s="1"/>
      <c r="BY20" s="1">
        <v>25.996265870052284</v>
      </c>
      <c r="BZ20" s="1"/>
      <c r="CA20" s="1"/>
      <c r="CB20" s="1">
        <v>1137.7878170415122</v>
      </c>
      <c r="CC20" s="1"/>
      <c r="CD20" s="1">
        <v>92.759384688839361</v>
      </c>
      <c r="CE20" s="1">
        <v>17.233296949503075</v>
      </c>
      <c r="CF20" s="1">
        <v>169.97046390793213</v>
      </c>
      <c r="CG20" s="1"/>
      <c r="CH20" s="1">
        <v>94.046709014998669</v>
      </c>
      <c r="CI20" s="1"/>
      <c r="CJ20" s="1">
        <v>17.233296949503075</v>
      </c>
      <c r="CK20" s="1">
        <v>106.75220105842945</v>
      </c>
      <c r="CL20" s="1">
        <v>77.696156718561497</v>
      </c>
      <c r="CM20" s="1"/>
      <c r="CN20" s="1">
        <v>243.99703193786092</v>
      </c>
      <c r="CO20" s="1"/>
      <c r="CP20" s="1">
        <v>1785.3859133523781</v>
      </c>
      <c r="CQ20" s="1">
        <v>302.75037179153651</v>
      </c>
      <c r="CR20" s="1">
        <v>291.00812222754706</v>
      </c>
      <c r="CS20" s="1">
        <v>86.166484747515369</v>
      </c>
      <c r="CT20" s="1"/>
      <c r="CU20" s="1">
        <v>12.624994217055391</v>
      </c>
      <c r="CV20" s="1"/>
      <c r="CW20" s="1">
        <v>85.339709485198455</v>
      </c>
      <c r="CX20" s="1">
        <v>73.087853986113828</v>
      </c>
      <c r="CY20" s="1">
        <v>140.33605030436968</v>
      </c>
      <c r="CZ20" s="1"/>
      <c r="DA20" s="1">
        <v>12.998132935026142</v>
      </c>
      <c r="DB20" s="1">
        <v>85.656878812420217</v>
      </c>
      <c r="DC20" s="1">
        <v>29.802321775809453</v>
      </c>
      <c r="DD20" s="1">
        <v>119.7503339934556</v>
      </c>
      <c r="DE20" s="1">
        <v>30.231429884529216</v>
      </c>
      <c r="DF20" s="1"/>
      <c r="DG20" s="1"/>
      <c r="DH20" s="1">
        <v>38.621260087107672</v>
      </c>
      <c r="DI20" s="1">
        <v>600.23945517890934</v>
      </c>
      <c r="DJ20" s="1">
        <v>81.931320733038447</v>
      </c>
      <c r="DK20" s="1">
        <v>89.755575609772734</v>
      </c>
      <c r="DL20" s="1">
        <v>112.02628340044325</v>
      </c>
      <c r="DM20" s="1">
        <v>80.936637298474494</v>
      </c>
      <c r="DN20" s="1">
        <v>29.802321775809453</v>
      </c>
      <c r="DO20" s="1"/>
      <c r="DP20" s="1"/>
      <c r="DQ20" s="1">
        <v>119.35266683985844</v>
      </c>
      <c r="DR20" s="1"/>
      <c r="DS20" s="1">
        <v>17.233296949503075</v>
      </c>
      <c r="DT20" s="1">
        <v>25.19401904336177</v>
      </c>
      <c r="DU20" s="1">
        <v>114.71292315228816</v>
      </c>
      <c r="DV20" s="1">
        <v>64.698023783535362</v>
      </c>
      <c r="DW20" s="1">
        <v>132.74846692848175</v>
      </c>
      <c r="DX20" s="1"/>
      <c r="DY20" s="140">
        <v>7752.6090057058818</v>
      </c>
      <c r="DZ20" s="1"/>
      <c r="EA20" s="1"/>
      <c r="EB20" s="1"/>
      <c r="EC20" s="1">
        <v>30.231429884529216</v>
      </c>
      <c r="ED20" s="1"/>
      <c r="EE20" s="1"/>
      <c r="EF20" s="1"/>
      <c r="EG20" s="1"/>
      <c r="EH20" s="1"/>
      <c r="EI20" s="1">
        <v>17.233296949503075</v>
      </c>
      <c r="EJ20" s="1">
        <v>12.998132935026142</v>
      </c>
      <c r="EK20" s="1"/>
      <c r="EL20" s="1"/>
      <c r="EM20" s="1">
        <v>42.371346602115835</v>
      </c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40">
        <v>102.83420637117428</v>
      </c>
      <c r="EZ20" s="1"/>
      <c r="FA20" s="1"/>
      <c r="FB20" s="1"/>
      <c r="FC20" s="1"/>
      <c r="FD20" s="1">
        <v>12.56902482630638</v>
      </c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40">
        <v>12.56902482630638</v>
      </c>
      <c r="FP20" s="1">
        <v>8192.6042083768498</v>
      </c>
    </row>
    <row r="21" spans="2:172" collapsed="1" x14ac:dyDescent="0.25">
      <c r="B21" s="142" t="s">
        <v>959</v>
      </c>
      <c r="C21" s="142"/>
      <c r="D21" s="143">
        <v>16.848206610207296</v>
      </c>
      <c r="E21" s="143">
        <v>407.75826248377996</v>
      </c>
      <c r="F21" s="143">
        <v>18.771961672696712</v>
      </c>
      <c r="G21" s="143"/>
      <c r="H21" s="143"/>
      <c r="I21" s="143">
        <v>14.028694067338158</v>
      </c>
      <c r="J21" s="144">
        <v>457.40712483402217</v>
      </c>
      <c r="K21" s="143">
        <v>5.109116142290091</v>
      </c>
      <c r="L21" s="143">
        <v>12.998132935026142</v>
      </c>
      <c r="M21" s="143">
        <v>30.247165794902852</v>
      </c>
      <c r="N21" s="143"/>
      <c r="O21" s="143"/>
      <c r="P21" s="143">
        <v>12.998132935026142</v>
      </c>
      <c r="Q21" s="143"/>
      <c r="R21" s="143"/>
      <c r="S21" s="143"/>
      <c r="T21" s="144">
        <v>61.352547807245223</v>
      </c>
      <c r="U21" s="143"/>
      <c r="V21" s="143"/>
      <c r="W21" s="143"/>
      <c r="X21" s="143"/>
      <c r="Y21" s="143"/>
      <c r="Z21" s="143"/>
      <c r="AA21" s="143"/>
      <c r="AB21" s="143">
        <v>8.6631971566942667</v>
      </c>
      <c r="AC21" s="143"/>
      <c r="AD21" s="143"/>
      <c r="AE21" s="143">
        <v>36.371107159131327</v>
      </c>
      <c r="AF21" s="143"/>
      <c r="AG21" s="143">
        <v>23.246754814383994</v>
      </c>
      <c r="AH21" s="143">
        <v>8.6631971566942667</v>
      </c>
      <c r="AI21" s="143"/>
      <c r="AJ21" s="143"/>
      <c r="AK21" s="143">
        <v>14.028694067338158</v>
      </c>
      <c r="AL21" s="143"/>
      <c r="AM21" s="143"/>
      <c r="AN21" s="143">
        <v>72.335953554456168</v>
      </c>
      <c r="AO21" s="143">
        <v>26.031458979108216</v>
      </c>
      <c r="AP21" s="143">
        <v>4.7432676053585556</v>
      </c>
      <c r="AQ21" s="143"/>
      <c r="AR21" s="143"/>
      <c r="AS21" s="143"/>
      <c r="AT21" s="143"/>
      <c r="AU21" s="143"/>
      <c r="AV21" s="143">
        <v>4.4747931416872815</v>
      </c>
      <c r="AW21" s="143">
        <v>4.4747931416872815</v>
      </c>
      <c r="AX21" s="143"/>
      <c r="AY21" s="143"/>
      <c r="AZ21" s="143"/>
      <c r="BA21" s="143"/>
      <c r="BB21" s="143">
        <v>4.7432676053585556</v>
      </c>
      <c r="BC21" s="143">
        <v>5.109116142290091</v>
      </c>
      <c r="BD21" s="143">
        <v>5.109116142290091</v>
      </c>
      <c r="BE21" s="143"/>
      <c r="BF21" s="144">
        <v>217.99471666647827</v>
      </c>
      <c r="BG21" s="143">
        <v>686.18820509476905</v>
      </c>
      <c r="BH21" s="143"/>
      <c r="BI21" s="143">
        <v>20.190761331186465</v>
      </c>
      <c r="BJ21" s="143">
        <v>4.2232123931519041</v>
      </c>
      <c r="BK21" s="143">
        <v>52.399815007517304</v>
      </c>
      <c r="BL21" s="143">
        <v>216.91494851224778</v>
      </c>
      <c r="BM21" s="143">
        <v>70.324582127108343</v>
      </c>
      <c r="BN21" s="143">
        <v>12.56902482630638</v>
      </c>
      <c r="BO21" s="143">
        <v>604.41493481808141</v>
      </c>
      <c r="BP21" s="143">
        <v>14.028694067338158</v>
      </c>
      <c r="BQ21" s="143">
        <v>12.624994217055391</v>
      </c>
      <c r="BR21" s="143">
        <v>19.137810209628249</v>
      </c>
      <c r="BS21" s="143">
        <v>17.393762734441164</v>
      </c>
      <c r="BT21" s="143">
        <v>74.873322623027107</v>
      </c>
      <c r="BU21" s="143">
        <v>129.74200105058247</v>
      </c>
      <c r="BV21" s="143">
        <v>17.312292431664936</v>
      </c>
      <c r="BW21" s="143"/>
      <c r="BX21" s="143">
        <v>17.629677155204725</v>
      </c>
      <c r="BY21" s="143">
        <v>106.39667358215956</v>
      </c>
      <c r="BZ21" s="143">
        <v>28.057388134676316</v>
      </c>
      <c r="CA21" s="143">
        <v>14.028694067338158</v>
      </c>
      <c r="CB21" s="143">
        <v>1448.6190921025552</v>
      </c>
      <c r="CC21" s="143"/>
      <c r="CD21" s="143">
        <v>111.24661266036657</v>
      </c>
      <c r="CE21" s="143">
        <v>89.766456200999443</v>
      </c>
      <c r="CF21" s="143">
        <v>287.8110663978299</v>
      </c>
      <c r="CG21" s="143">
        <v>95.811953707108373</v>
      </c>
      <c r="CH21" s="143">
        <v>119.80207849240946</v>
      </c>
      <c r="CI21" s="143">
        <v>4.2232123931519041</v>
      </c>
      <c r="CJ21" s="143">
        <v>47.098598176413887</v>
      </c>
      <c r="CK21" s="143">
        <v>185.78401461543621</v>
      </c>
      <c r="CL21" s="143">
        <v>131.48223874073597</v>
      </c>
      <c r="CM21" s="143"/>
      <c r="CN21" s="143">
        <v>347.119789121015</v>
      </c>
      <c r="CO21" s="143">
        <v>2.7223495221595035</v>
      </c>
      <c r="CP21" s="143">
        <v>5609.5548379621423</v>
      </c>
      <c r="CQ21" s="143">
        <v>413.79710677040595</v>
      </c>
      <c r="CR21" s="143">
        <v>444.2195038833047</v>
      </c>
      <c r="CS21" s="143">
        <v>285.03203229992721</v>
      </c>
      <c r="CT21" s="143"/>
      <c r="CU21" s="143">
        <v>62.656910611561543</v>
      </c>
      <c r="CV21" s="143">
        <v>104.45877839267025</v>
      </c>
      <c r="CW21" s="143">
        <v>104.80152362229995</v>
      </c>
      <c r="CX21" s="143">
        <v>98.479399455248057</v>
      </c>
      <c r="CY21" s="143">
        <v>1007.6149761747582</v>
      </c>
      <c r="CZ21" s="143">
        <v>22.691891224032425</v>
      </c>
      <c r="DA21" s="143">
        <v>21.661330091720409</v>
      </c>
      <c r="DB21" s="143">
        <v>157.59266970993815</v>
      </c>
      <c r="DC21" s="143">
        <v>42.867392231095579</v>
      </c>
      <c r="DD21" s="143">
        <v>214.29940724566703</v>
      </c>
      <c r="DE21" s="143">
        <v>72.364414160006078</v>
      </c>
      <c r="DF21" s="143"/>
      <c r="DG21" s="143">
        <v>147.5273160727657</v>
      </c>
      <c r="DH21" s="143">
        <v>72.906859199787505</v>
      </c>
      <c r="DI21" s="143">
        <v>1035.1579367710142</v>
      </c>
      <c r="DJ21" s="143">
        <v>138.87955714152309</v>
      </c>
      <c r="DK21" s="143">
        <v>192.99250944042308</v>
      </c>
      <c r="DL21" s="143">
        <v>165.24884459422648</v>
      </c>
      <c r="DM21" s="143">
        <v>171.20364050897567</v>
      </c>
      <c r="DN21" s="143">
        <v>185.84491349053778</v>
      </c>
      <c r="DO21" s="143">
        <v>18.771961672696712</v>
      </c>
      <c r="DP21" s="143">
        <v>14.028694067338158</v>
      </c>
      <c r="DQ21" s="143">
        <v>226.41800858104733</v>
      </c>
      <c r="DR21" s="143">
        <v>60.235814569425848</v>
      </c>
      <c r="DS21" s="143">
        <v>85.605566002189306</v>
      </c>
      <c r="DT21" s="143">
        <v>49.163646062312857</v>
      </c>
      <c r="DU21" s="143">
        <v>259.09384543492337</v>
      </c>
      <c r="DV21" s="143">
        <v>82.137244166662995</v>
      </c>
      <c r="DW21" s="143">
        <v>248.01111847018961</v>
      </c>
      <c r="DX21" s="143"/>
      <c r="DY21" s="144">
        <v>16805.257906594477</v>
      </c>
      <c r="DZ21" s="143"/>
      <c r="EA21" s="143"/>
      <c r="EB21" s="143">
        <v>33.877282786216021</v>
      </c>
      <c r="EC21" s="143">
        <v>30.231429884529216</v>
      </c>
      <c r="ED21" s="143"/>
      <c r="EE21" s="143"/>
      <c r="EF21" s="143"/>
      <c r="EG21" s="143"/>
      <c r="EH21" s="143">
        <v>5.3993084902036115</v>
      </c>
      <c r="EI21" s="143">
        <v>48.431605990948839</v>
      </c>
      <c r="EJ21" s="143">
        <v>18.818027586565851</v>
      </c>
      <c r="EK21" s="143"/>
      <c r="EL21" s="143">
        <v>18.251906460490062</v>
      </c>
      <c r="EM21" s="143">
        <v>157.23386968924524</v>
      </c>
      <c r="EN21" s="143">
        <v>17.326394313388533</v>
      </c>
      <c r="EO21" s="143">
        <v>28.057388134676316</v>
      </c>
      <c r="EP21" s="143"/>
      <c r="EQ21" s="143"/>
      <c r="ER21" s="143"/>
      <c r="ES21" s="143"/>
      <c r="ET21" s="143">
        <v>4.4747931416872815</v>
      </c>
      <c r="EU21" s="143"/>
      <c r="EV21" s="143"/>
      <c r="EW21" s="143">
        <v>36.576937031317826</v>
      </c>
      <c r="EX21" s="143">
        <v>5.8198946515397081</v>
      </c>
      <c r="EY21" s="144">
        <v>404.49883816080853</v>
      </c>
      <c r="EZ21" s="143"/>
      <c r="FA21" s="143">
        <v>4.2232123931519041</v>
      </c>
      <c r="FB21" s="143"/>
      <c r="FC21" s="143">
        <v>8.6631971566942667</v>
      </c>
      <c r="FD21" s="143">
        <v>12.56902482630638</v>
      </c>
      <c r="FE21" s="143"/>
      <c r="FF21" s="143"/>
      <c r="FG21" s="143"/>
      <c r="FH21" s="143"/>
      <c r="FI21" s="143"/>
      <c r="FJ21" s="143"/>
      <c r="FK21" s="143"/>
      <c r="FL21" s="143">
        <v>4.7432676053585556</v>
      </c>
      <c r="FM21" s="143"/>
      <c r="FN21" s="143"/>
      <c r="FO21" s="144">
        <v>30.198701981511107</v>
      </c>
      <c r="FP21" s="143">
        <v>17976.709836044545</v>
      </c>
    </row>
    <row r="22" spans="2:172" hidden="1" outlineLevel="1" x14ac:dyDescent="0.25">
      <c r="B22" s="61" t="s">
        <v>668</v>
      </c>
      <c r="C22" s="42" t="s">
        <v>705</v>
      </c>
      <c r="D22" s="1">
        <v>3.0685914552736979</v>
      </c>
      <c r="E22" s="1">
        <v>33.993033921772245</v>
      </c>
      <c r="F22" s="1">
        <v>2.2225189141076989</v>
      </c>
      <c r="G22" s="1"/>
      <c r="H22" s="1"/>
      <c r="I22" s="1"/>
      <c r="J22" s="140">
        <v>39.284144291153638</v>
      </c>
      <c r="K22" s="1"/>
      <c r="L22" s="1"/>
      <c r="M22" s="1">
        <v>3.1605950791531567</v>
      </c>
      <c r="N22" s="1"/>
      <c r="O22" s="1"/>
      <c r="P22" s="1"/>
      <c r="Q22" s="1"/>
      <c r="R22" s="1"/>
      <c r="S22" s="1"/>
      <c r="T22" s="140">
        <v>3.1605950791531567</v>
      </c>
      <c r="U22" s="1">
        <v>6.1848884932997086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>
        <v>6.2291865344268551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>
        <v>3.0685914552736979</v>
      </c>
      <c r="BE22" s="1"/>
      <c r="BF22" s="140">
        <v>15.482666483000262</v>
      </c>
      <c r="BG22" s="1">
        <v>6.1848884932997086</v>
      </c>
      <c r="BH22" s="1"/>
      <c r="BI22" s="1"/>
      <c r="BJ22" s="1"/>
      <c r="BK22" s="1"/>
      <c r="BL22" s="1">
        <v>14.592295900707118</v>
      </c>
      <c r="BM22" s="1"/>
      <c r="BN22" s="1"/>
      <c r="BO22" s="1">
        <v>24.739553973198834</v>
      </c>
      <c r="BP22" s="1"/>
      <c r="BQ22" s="1"/>
      <c r="BR22" s="1"/>
      <c r="BS22" s="1"/>
      <c r="BT22" s="1"/>
      <c r="BU22" s="1"/>
      <c r="BV22" s="1"/>
      <c r="BW22" s="1"/>
      <c r="BX22" s="1">
        <v>51.74592490163252</v>
      </c>
      <c r="BY22" s="1">
        <v>5.3831139932608556</v>
      </c>
      <c r="BZ22" s="1"/>
      <c r="CA22" s="1">
        <v>6.1848884932997086</v>
      </c>
      <c r="CB22" s="1"/>
      <c r="CC22" s="1"/>
      <c r="CD22" s="1">
        <v>6.1848884932997086</v>
      </c>
      <c r="CE22" s="1">
        <v>6.1848884932997086</v>
      </c>
      <c r="CF22" s="1"/>
      <c r="CG22" s="1">
        <v>3.1605950791531567</v>
      </c>
      <c r="CH22" s="1"/>
      <c r="CI22" s="1"/>
      <c r="CJ22" s="1"/>
      <c r="CK22" s="1">
        <v>12.369776986599417</v>
      </c>
      <c r="CL22" s="1"/>
      <c r="CM22" s="1"/>
      <c r="CN22" s="1">
        <v>6.1848884932997086</v>
      </c>
      <c r="CO22" s="1"/>
      <c r="CP22" s="1">
        <v>278.97763773214342</v>
      </c>
      <c r="CQ22" s="1"/>
      <c r="CR22" s="1">
        <v>33.993033921772245</v>
      </c>
      <c r="CS22" s="1">
        <v>12.369776986599417</v>
      </c>
      <c r="CT22" s="1"/>
      <c r="CU22" s="1"/>
      <c r="CV22" s="1">
        <v>6.1848884932997086</v>
      </c>
      <c r="CW22" s="1"/>
      <c r="CX22" s="1"/>
      <c r="CY22" s="1"/>
      <c r="CZ22" s="1">
        <v>18.554665479899125</v>
      </c>
      <c r="DA22" s="1"/>
      <c r="DB22" s="1">
        <v>6.1848884932997086</v>
      </c>
      <c r="DC22" s="1"/>
      <c r="DD22" s="1"/>
      <c r="DE22" s="1">
        <v>11.475998862681106</v>
      </c>
      <c r="DF22" s="1"/>
      <c r="DG22" s="1">
        <v>14.592295900707118</v>
      </c>
      <c r="DH22" s="1">
        <v>6.1848884932997086</v>
      </c>
      <c r="DI22" s="1"/>
      <c r="DJ22" s="1">
        <v>6.1848884932997086</v>
      </c>
      <c r="DK22" s="1"/>
      <c r="DL22" s="1"/>
      <c r="DM22" s="1"/>
      <c r="DN22" s="1"/>
      <c r="DO22" s="1"/>
      <c r="DP22" s="1"/>
      <c r="DQ22" s="1">
        <v>3.1605950791531567</v>
      </c>
      <c r="DR22" s="1">
        <v>12.369776986599417</v>
      </c>
      <c r="DS22" s="1"/>
      <c r="DT22" s="1"/>
      <c r="DU22" s="1"/>
      <c r="DV22" s="1"/>
      <c r="DW22" s="1"/>
      <c r="DX22" s="1"/>
      <c r="DY22" s="140">
        <v>553.14903822380415</v>
      </c>
      <c r="DZ22" s="1">
        <v>101.74518405493038</v>
      </c>
      <c r="EA22" s="1"/>
      <c r="EB22" s="1">
        <v>8.4074074074074083</v>
      </c>
      <c r="EC22" s="1"/>
      <c r="ED22" s="1"/>
      <c r="EE22" s="1"/>
      <c r="EF22" s="1"/>
      <c r="EG22" s="1"/>
      <c r="EH22" s="1"/>
      <c r="EI22" s="1">
        <v>8.4074074074074083</v>
      </c>
      <c r="EJ22" s="1">
        <v>2.2225189141076989</v>
      </c>
      <c r="EK22" s="1">
        <v>17.660887355980815</v>
      </c>
      <c r="EL22" s="1">
        <v>15.438368441873116</v>
      </c>
      <c r="EM22" s="1">
        <v>126.14177898573762</v>
      </c>
      <c r="EN22" s="1"/>
      <c r="EO22" s="1"/>
      <c r="EP22" s="1"/>
      <c r="EQ22" s="1"/>
      <c r="ER22" s="1">
        <v>15.530372065752573</v>
      </c>
      <c r="ES22" s="1"/>
      <c r="ET22" s="1">
        <v>6.1848884932997086</v>
      </c>
      <c r="EU22" s="1">
        <v>8.4074074074074083</v>
      </c>
      <c r="EV22" s="1"/>
      <c r="EW22" s="1">
        <v>33.191259421733392</v>
      </c>
      <c r="EX22" s="1"/>
      <c r="EY22" s="140">
        <v>343.33747995563743</v>
      </c>
      <c r="EZ22" s="1"/>
      <c r="FA22" s="1"/>
      <c r="FB22" s="1">
        <v>12.369776986599417</v>
      </c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40">
        <v>12.369776986599417</v>
      </c>
      <c r="FP22" s="1">
        <v>966.78370101934786</v>
      </c>
    </row>
    <row r="23" spans="2:172" hidden="1" outlineLevel="1" x14ac:dyDescent="0.25">
      <c r="B23" s="61"/>
      <c r="C23" s="42" t="s">
        <v>11</v>
      </c>
      <c r="D23" s="1"/>
      <c r="E23" s="1">
        <v>23.078779754663113</v>
      </c>
      <c r="F23" s="1"/>
      <c r="G23" s="1"/>
      <c r="H23" s="1"/>
      <c r="I23" s="1"/>
      <c r="J23" s="140">
        <v>23.078779754663113</v>
      </c>
      <c r="K23" s="1"/>
      <c r="L23" s="1"/>
      <c r="M23" s="1"/>
      <c r="N23" s="1"/>
      <c r="O23" s="1"/>
      <c r="P23" s="1"/>
      <c r="Q23" s="1"/>
      <c r="R23" s="1"/>
      <c r="S23" s="1"/>
      <c r="T23" s="14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>
        <v>3.2862474645030431</v>
      </c>
      <c r="AX23" s="1"/>
      <c r="AY23" s="1"/>
      <c r="AZ23" s="1"/>
      <c r="BA23" s="1"/>
      <c r="BB23" s="1"/>
      <c r="BC23" s="1"/>
      <c r="BD23" s="1"/>
      <c r="BE23" s="1"/>
      <c r="BF23" s="140">
        <v>3.2862474645030431</v>
      </c>
      <c r="BG23" s="1">
        <v>5.2572632235918242</v>
      </c>
      <c r="BH23" s="1"/>
      <c r="BI23" s="1"/>
      <c r="BJ23" s="1"/>
      <c r="BK23" s="1"/>
      <c r="BL23" s="1">
        <v>15.771789670775473</v>
      </c>
      <c r="BM23" s="1"/>
      <c r="BN23" s="1"/>
      <c r="BO23" s="1">
        <v>5.2572632235918242</v>
      </c>
      <c r="BP23" s="1"/>
      <c r="BQ23" s="1"/>
      <c r="BR23" s="1"/>
      <c r="BS23" s="1"/>
      <c r="BT23" s="1"/>
      <c r="BU23" s="1">
        <v>5.2572632235918242</v>
      </c>
      <c r="BV23" s="1"/>
      <c r="BW23" s="1"/>
      <c r="BX23" s="1"/>
      <c r="BY23" s="1"/>
      <c r="BZ23" s="1">
        <v>5.2572632235918242</v>
      </c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>
        <v>13.265474962124834</v>
      </c>
      <c r="CL23" s="1"/>
      <c r="CM23" s="1"/>
      <c r="CN23" s="1">
        <v>5.2572632235918242</v>
      </c>
      <c r="CO23" s="1"/>
      <c r="CP23" s="1">
        <v>139.59721453074263</v>
      </c>
      <c r="CQ23" s="1"/>
      <c r="CR23" s="1">
        <v>5.2572632235918242</v>
      </c>
      <c r="CS23" s="1"/>
      <c r="CT23" s="1"/>
      <c r="CU23" s="1">
        <v>10.514526447183648</v>
      </c>
      <c r="CV23" s="1">
        <v>5.2572632235918242</v>
      </c>
      <c r="CW23" s="1"/>
      <c r="CX23" s="1">
        <v>5.2572632235918242</v>
      </c>
      <c r="CY23" s="1"/>
      <c r="CZ23" s="1"/>
      <c r="DA23" s="1"/>
      <c r="DB23" s="1"/>
      <c r="DC23" s="1"/>
      <c r="DD23" s="1">
        <v>9.2613690928583292</v>
      </c>
      <c r="DE23" s="1"/>
      <c r="DF23" s="1"/>
      <c r="DG23" s="1"/>
      <c r="DH23" s="1"/>
      <c r="DI23" s="1"/>
      <c r="DJ23" s="1"/>
      <c r="DK23" s="1"/>
      <c r="DL23" s="1"/>
      <c r="DM23" s="1">
        <v>5.2572632235918242</v>
      </c>
      <c r="DN23" s="1"/>
      <c r="DO23" s="1"/>
      <c r="DP23" s="1"/>
      <c r="DQ23" s="1"/>
      <c r="DR23" s="1">
        <v>5.2572632235918242</v>
      </c>
      <c r="DS23" s="1"/>
      <c r="DT23" s="1"/>
      <c r="DU23" s="1"/>
      <c r="DV23" s="1"/>
      <c r="DW23" s="1">
        <v>10.514526447183648</v>
      </c>
      <c r="DX23" s="1">
        <v>3.2862474645030431</v>
      </c>
      <c r="DY23" s="140">
        <v>254.78378085128983</v>
      </c>
      <c r="DZ23" s="1"/>
      <c r="EA23" s="1">
        <v>8.5601474382129581</v>
      </c>
      <c r="EB23" s="1">
        <v>30.290421987225628</v>
      </c>
      <c r="EC23" s="1">
        <v>12.547616557361373</v>
      </c>
      <c r="ED23" s="1"/>
      <c r="EE23" s="1">
        <v>9.2613690928583292</v>
      </c>
      <c r="EF23" s="1"/>
      <c r="EG23" s="1"/>
      <c r="EH23" s="1">
        <v>23.780001409308483</v>
      </c>
      <c r="EI23" s="1">
        <v>77.06199154732073</v>
      </c>
      <c r="EJ23" s="1">
        <v>34.846463556172083</v>
      </c>
      <c r="EK23" s="1">
        <v>5.2572632235918242</v>
      </c>
      <c r="EL23" s="1">
        <v>5.2572632235918242</v>
      </c>
      <c r="EM23" s="1">
        <v>1123.5699983231718</v>
      </c>
      <c r="EN23" s="1"/>
      <c r="EO23" s="1">
        <v>30.290421987225628</v>
      </c>
      <c r="EP23" s="1">
        <v>5.2572632235918242</v>
      </c>
      <c r="EQ23" s="1"/>
      <c r="ER23" s="1">
        <v>5.2572632235918242</v>
      </c>
      <c r="ES23" s="1">
        <v>5.2572632235918242</v>
      </c>
      <c r="ET23" s="1">
        <v>29.572563582462166</v>
      </c>
      <c r="EU23" s="1"/>
      <c r="EV23" s="1"/>
      <c r="EW23" s="1">
        <v>12.547616557361373</v>
      </c>
      <c r="EX23" s="1"/>
      <c r="EY23" s="140">
        <v>1418.6149281566395</v>
      </c>
      <c r="EZ23" s="1">
        <v>3.2862474645030431</v>
      </c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40">
        <v>3.2862474645030431</v>
      </c>
      <c r="FP23" s="1">
        <v>1703.0499836915988</v>
      </c>
    </row>
    <row r="24" spans="2:172" hidden="1" outlineLevel="1" x14ac:dyDescent="0.25">
      <c r="B24" s="61"/>
      <c r="C24" s="42" t="s">
        <v>709</v>
      </c>
      <c r="D24" s="1">
        <v>8.0031734076473118</v>
      </c>
      <c r="E24" s="1">
        <v>159.1607560251484</v>
      </c>
      <c r="F24" s="1"/>
      <c r="G24" s="1"/>
      <c r="H24" s="1"/>
      <c r="I24" s="1"/>
      <c r="J24" s="140">
        <v>167.16392943279573</v>
      </c>
      <c r="K24" s="1"/>
      <c r="L24" s="1"/>
      <c r="M24" s="1"/>
      <c r="N24" s="1"/>
      <c r="O24" s="1"/>
      <c r="P24" s="1"/>
      <c r="Q24" s="1"/>
      <c r="R24" s="1"/>
      <c r="S24" s="1"/>
      <c r="T24" s="14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>
        <v>10.838880150990876</v>
      </c>
      <c r="AL24" s="1"/>
      <c r="AM24" s="1"/>
      <c r="AN24" s="1">
        <v>49.854427608006802</v>
      </c>
      <c r="AO24" s="1"/>
      <c r="AP24" s="1"/>
      <c r="AQ24" s="1"/>
      <c r="AR24" s="1"/>
      <c r="AS24" s="1"/>
      <c r="AT24" s="1"/>
      <c r="AU24" s="1"/>
      <c r="AV24" s="1"/>
      <c r="AW24" s="1">
        <v>10.838880150990876</v>
      </c>
      <c r="AX24" s="1"/>
      <c r="AY24" s="1"/>
      <c r="AZ24" s="1"/>
      <c r="BA24" s="1"/>
      <c r="BB24" s="1"/>
      <c r="BC24" s="1"/>
      <c r="BD24" s="1"/>
      <c r="BE24" s="1"/>
      <c r="BF24" s="140">
        <v>71.532187909988551</v>
      </c>
      <c r="BG24" s="1">
        <v>83.019722904654756</v>
      </c>
      <c r="BH24" s="1"/>
      <c r="BI24" s="1"/>
      <c r="BJ24" s="1"/>
      <c r="BK24" s="1"/>
      <c r="BL24" s="1">
        <v>68.696481166644986</v>
      </c>
      <c r="BM24" s="1"/>
      <c r="BN24" s="1"/>
      <c r="BO24" s="1">
        <v>144.54052418100861</v>
      </c>
      <c r="BP24" s="1">
        <v>16.006346815294624</v>
      </c>
      <c r="BQ24" s="1"/>
      <c r="BR24" s="1"/>
      <c r="BS24" s="1"/>
      <c r="BT24" s="1"/>
      <c r="BU24" s="1">
        <v>14.502080411690613</v>
      </c>
      <c r="BV24" s="1"/>
      <c r="BW24" s="1"/>
      <c r="BX24" s="1">
        <v>35.32422915374368</v>
      </c>
      <c r="BY24" s="1"/>
      <c r="BZ24" s="1"/>
      <c r="CA24" s="1"/>
      <c r="CB24" s="1">
        <v>8.0031734076473118</v>
      </c>
      <c r="CC24" s="1"/>
      <c r="CD24" s="1">
        <v>10.838880150990876</v>
      </c>
      <c r="CE24" s="1">
        <v>6.4989070040433026</v>
      </c>
      <c r="CF24" s="1"/>
      <c r="CG24" s="1"/>
      <c r="CH24" s="1"/>
      <c r="CI24" s="1"/>
      <c r="CJ24" s="1"/>
      <c r="CK24" s="1">
        <v>125.34079327500871</v>
      </c>
      <c r="CL24" s="1">
        <v>28.176667306025053</v>
      </c>
      <c r="CM24" s="1"/>
      <c r="CN24" s="1">
        <v>64.356508019697415</v>
      </c>
      <c r="CO24" s="1"/>
      <c r="CP24" s="1">
        <v>1263.2408642628234</v>
      </c>
      <c r="CQ24" s="1"/>
      <c r="CR24" s="1">
        <v>29.680933709629066</v>
      </c>
      <c r="CS24" s="1">
        <v>26.845226966285502</v>
      </c>
      <c r="CT24" s="1">
        <v>10.838880150990876</v>
      </c>
      <c r="CU24" s="1">
        <v>42.678747717715673</v>
      </c>
      <c r="CV24" s="1">
        <v>45.514454461059231</v>
      </c>
      <c r="CW24" s="1"/>
      <c r="CX24" s="1"/>
      <c r="CY24" s="1"/>
      <c r="CZ24" s="1">
        <v>49.675588934325951</v>
      </c>
      <c r="DA24" s="1"/>
      <c r="DB24" s="1">
        <v>12.640136660724897</v>
      </c>
      <c r="DC24" s="1"/>
      <c r="DD24" s="1">
        <v>6.4989070040433026</v>
      </c>
      <c r="DE24" s="1">
        <v>8.0031734076473118</v>
      </c>
      <c r="DF24" s="1"/>
      <c r="DG24" s="1">
        <v>92.533175325722468</v>
      </c>
      <c r="DH24" s="1">
        <v>6.4989070040433026</v>
      </c>
      <c r="DI24" s="1"/>
      <c r="DJ24" s="1"/>
      <c r="DK24" s="1"/>
      <c r="DL24" s="1">
        <v>21.677760301981753</v>
      </c>
      <c r="DM24" s="1">
        <v>10.838880150990876</v>
      </c>
      <c r="DN24" s="1"/>
      <c r="DO24" s="1">
        <v>6.3200683303624485</v>
      </c>
      <c r="DP24" s="1"/>
      <c r="DQ24" s="1">
        <v>21.677760301981753</v>
      </c>
      <c r="DR24" s="1"/>
      <c r="DS24" s="1">
        <v>18.842053558638188</v>
      </c>
      <c r="DT24" s="1"/>
      <c r="DU24" s="1"/>
      <c r="DV24" s="1"/>
      <c r="DW24" s="1">
        <v>37.981097223406387</v>
      </c>
      <c r="DX24" s="1"/>
      <c r="DY24" s="140">
        <v>2317.2909292688223</v>
      </c>
      <c r="DZ24" s="1"/>
      <c r="EA24" s="1"/>
      <c r="EB24" s="1">
        <v>124.58122771477306</v>
      </c>
      <c r="EC24" s="1"/>
      <c r="ED24" s="1"/>
      <c r="EE24" s="1">
        <v>23.657855485396627</v>
      </c>
      <c r="EF24" s="1"/>
      <c r="EG24" s="1"/>
      <c r="EH24" s="1">
        <v>141.14619598386639</v>
      </c>
      <c r="EI24" s="1">
        <v>203.13681343021474</v>
      </c>
      <c r="EJ24" s="1">
        <v>184.68055526151079</v>
      </c>
      <c r="EK24" s="1">
        <v>22.505253819337927</v>
      </c>
      <c r="EL24" s="1">
        <v>40.816803966749951</v>
      </c>
      <c r="EM24" s="1">
        <v>2807.9792963172385</v>
      </c>
      <c r="EN24" s="1"/>
      <c r="EO24" s="1">
        <v>43.148563887710132</v>
      </c>
      <c r="EP24" s="1">
        <v>6.4989070040433026</v>
      </c>
      <c r="EQ24" s="1"/>
      <c r="ER24" s="1">
        <v>446.48759850786854</v>
      </c>
      <c r="ES24" s="1">
        <v>10.838880150990876</v>
      </c>
      <c r="ET24" s="1">
        <v>142.00180754379508</v>
      </c>
      <c r="EU24" s="1">
        <v>6.4989070040433026</v>
      </c>
      <c r="EV24" s="1">
        <v>23.657855485396627</v>
      </c>
      <c r="EW24" s="1">
        <v>389.43254581188967</v>
      </c>
      <c r="EX24" s="1">
        <v>23.657855485396627</v>
      </c>
      <c r="EY24" s="140">
        <v>4640.7269228602217</v>
      </c>
      <c r="EZ24" s="1">
        <v>10.838880150990876</v>
      </c>
      <c r="FA24" s="1"/>
      <c r="FB24" s="1"/>
      <c r="FC24" s="1"/>
      <c r="FD24" s="1">
        <v>6.4989070040433026</v>
      </c>
      <c r="FE24" s="1"/>
      <c r="FF24" s="1"/>
      <c r="FG24" s="1"/>
      <c r="FH24" s="1"/>
      <c r="FI24" s="1">
        <v>6.4989070040433026</v>
      </c>
      <c r="FJ24" s="1"/>
      <c r="FK24" s="1"/>
      <c r="FL24" s="1"/>
      <c r="FM24" s="1"/>
      <c r="FN24" s="1"/>
      <c r="FO24" s="140">
        <v>23.836694159077481</v>
      </c>
      <c r="FP24" s="1">
        <v>7220.5506636309046</v>
      </c>
    </row>
    <row r="25" spans="2:172" hidden="1" outlineLevel="1" x14ac:dyDescent="0.25">
      <c r="B25" s="61"/>
      <c r="C25" s="42" t="s">
        <v>8</v>
      </c>
      <c r="D25" s="1"/>
      <c r="E25" s="1">
        <v>8.452293953793216</v>
      </c>
      <c r="F25" s="1"/>
      <c r="G25" s="1"/>
      <c r="H25" s="1"/>
      <c r="I25" s="1">
        <v>8.452293953793216</v>
      </c>
      <c r="J25" s="140">
        <v>16.904587907586432</v>
      </c>
      <c r="K25" s="1"/>
      <c r="L25" s="1"/>
      <c r="M25" s="1"/>
      <c r="N25" s="1"/>
      <c r="O25" s="1"/>
      <c r="P25" s="1"/>
      <c r="Q25" s="1"/>
      <c r="R25" s="1"/>
      <c r="S25" s="1"/>
      <c r="T25" s="14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>
        <v>8.452293953793216</v>
      </c>
      <c r="AF25" s="1">
        <v>8.452293953793216</v>
      </c>
      <c r="AG25" s="1"/>
      <c r="AH25" s="1"/>
      <c r="AI25" s="1"/>
      <c r="AJ25" s="1"/>
      <c r="AK25" s="1"/>
      <c r="AL25" s="1"/>
      <c r="AM25" s="1"/>
      <c r="AN25" s="1">
        <v>8.452293953793216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40">
        <v>25.356881861379648</v>
      </c>
      <c r="BG25" s="1"/>
      <c r="BH25" s="1"/>
      <c r="BI25" s="1"/>
      <c r="BJ25" s="1"/>
      <c r="BK25" s="1"/>
      <c r="BL25" s="1">
        <v>16.904587907586432</v>
      </c>
      <c r="BM25" s="1"/>
      <c r="BN25" s="1"/>
      <c r="BO25" s="1">
        <v>10.394485806160905</v>
      </c>
      <c r="BP25" s="1"/>
      <c r="BQ25" s="1"/>
      <c r="BR25" s="1"/>
      <c r="BS25" s="1"/>
      <c r="BT25" s="1"/>
      <c r="BU25" s="1"/>
      <c r="BV25" s="1"/>
      <c r="BW25" s="1"/>
      <c r="BX25" s="1">
        <v>4.1572202535563312</v>
      </c>
      <c r="BY25" s="1"/>
      <c r="BZ25" s="1"/>
      <c r="CA25" s="1"/>
      <c r="CB25" s="1"/>
      <c r="CC25" s="1"/>
      <c r="CD25" s="1">
        <v>8.452293953793216</v>
      </c>
      <c r="CE25" s="1">
        <v>8.452293953793216</v>
      </c>
      <c r="CF25" s="1"/>
      <c r="CG25" s="1"/>
      <c r="CH25" s="1"/>
      <c r="CI25" s="1"/>
      <c r="CJ25" s="1"/>
      <c r="CK25" s="1">
        <v>50.810013654054757</v>
      </c>
      <c r="CL25" s="1">
        <v>8.452293953793216</v>
      </c>
      <c r="CM25" s="1"/>
      <c r="CN25" s="1">
        <v>10.394485806160905</v>
      </c>
      <c r="CO25" s="1"/>
      <c r="CP25" s="1">
        <v>290.11364702154748</v>
      </c>
      <c r="CQ25" s="1"/>
      <c r="CR25" s="1">
        <v>25.356881861379648</v>
      </c>
      <c r="CS25" s="1"/>
      <c r="CT25" s="1"/>
      <c r="CU25" s="1">
        <v>29.254176623063337</v>
      </c>
      <c r="CV25" s="1">
        <v>16.904587907586432</v>
      </c>
      <c r="CW25" s="1"/>
      <c r="CX25" s="1"/>
      <c r="CY25" s="1"/>
      <c r="CZ25" s="1">
        <v>4.1443091966080177</v>
      </c>
      <c r="DA25" s="1"/>
      <c r="DB25" s="1"/>
      <c r="DC25" s="1"/>
      <c r="DD25" s="1"/>
      <c r="DE25" s="1">
        <v>8.452293953793216</v>
      </c>
      <c r="DF25" s="1">
        <v>8.452293953793216</v>
      </c>
      <c r="DG25" s="1">
        <v>33.809175815172864</v>
      </c>
      <c r="DH25" s="1"/>
      <c r="DI25" s="1"/>
      <c r="DJ25" s="1"/>
      <c r="DK25" s="1"/>
      <c r="DL25" s="1">
        <v>6.3464265408483476</v>
      </c>
      <c r="DM25" s="1"/>
      <c r="DN25" s="1"/>
      <c r="DO25" s="1"/>
      <c r="DP25" s="1"/>
      <c r="DQ25" s="1">
        <v>8.452293953793216</v>
      </c>
      <c r="DR25" s="1"/>
      <c r="DS25" s="1">
        <v>10.654411298033546</v>
      </c>
      <c r="DT25" s="1"/>
      <c r="DU25" s="1"/>
      <c r="DV25" s="1"/>
      <c r="DW25" s="1">
        <v>8.452293953793216</v>
      </c>
      <c r="DX25" s="1"/>
      <c r="DY25" s="140">
        <v>568.41046736831152</v>
      </c>
      <c r="DZ25" s="1">
        <v>4.4042346884806598</v>
      </c>
      <c r="EA25" s="1"/>
      <c r="EB25" s="1">
        <v>86.834217870416268</v>
      </c>
      <c r="EC25" s="1">
        <v>1.9421918523676878</v>
      </c>
      <c r="ED25" s="1"/>
      <c r="EE25" s="1">
        <v>343.74743559230376</v>
      </c>
      <c r="EF25" s="1"/>
      <c r="EG25" s="1"/>
      <c r="EH25" s="1">
        <v>21.061808161142764</v>
      </c>
      <c r="EI25" s="1">
        <v>59.015293172923641</v>
      </c>
      <c r="EJ25" s="1">
        <v>1.9551029093160013</v>
      </c>
      <c r="EK25" s="1"/>
      <c r="EL25" s="1">
        <v>25.466042849623424</v>
      </c>
      <c r="EM25" s="1">
        <v>497.28750058982217</v>
      </c>
      <c r="EN25" s="1"/>
      <c r="EO25" s="1">
        <v>8.452293953793216</v>
      </c>
      <c r="EP25" s="1"/>
      <c r="EQ25" s="1"/>
      <c r="ER25" s="1">
        <v>1.9551029093160013</v>
      </c>
      <c r="ES25" s="1">
        <v>8.452293953793216</v>
      </c>
      <c r="ET25" s="1">
        <v>117.2221174117926</v>
      </c>
      <c r="EU25" s="1"/>
      <c r="EV25" s="1"/>
      <c r="EW25" s="1">
        <v>25.356881861379648</v>
      </c>
      <c r="EX25" s="1">
        <v>1.9551029093160013</v>
      </c>
      <c r="EY25" s="140">
        <v>1205.1076206857874</v>
      </c>
      <c r="EZ25" s="1"/>
      <c r="FA25" s="1"/>
      <c r="FB25" s="1"/>
      <c r="FC25" s="1"/>
      <c r="FD25" s="1"/>
      <c r="FE25" s="1"/>
      <c r="FF25" s="1">
        <v>1.9421918523676878</v>
      </c>
      <c r="FG25" s="1"/>
      <c r="FH25" s="1"/>
      <c r="FI25" s="1"/>
      <c r="FJ25" s="1"/>
      <c r="FK25" s="1"/>
      <c r="FL25" s="1"/>
      <c r="FM25" s="1"/>
      <c r="FN25" s="1"/>
      <c r="FO25" s="140">
        <v>1.9421918523676878</v>
      </c>
      <c r="FP25" s="1">
        <v>1817.7217496754329</v>
      </c>
    </row>
    <row r="26" spans="2:172" hidden="1" outlineLevel="1" x14ac:dyDescent="0.25">
      <c r="B26" s="61"/>
      <c r="C26" s="42" t="s">
        <v>715</v>
      </c>
      <c r="D26" s="1">
        <v>14.742448524461535</v>
      </c>
      <c r="E26" s="1">
        <v>291.29804006218473</v>
      </c>
      <c r="F26" s="1">
        <v>6.8906252626805244</v>
      </c>
      <c r="G26" s="1"/>
      <c r="H26" s="1">
        <v>14.742448524461535</v>
      </c>
      <c r="I26" s="1">
        <v>14.742448524461535</v>
      </c>
      <c r="J26" s="140">
        <v>342.41601089824979</v>
      </c>
      <c r="K26" s="1"/>
      <c r="L26" s="1">
        <v>6.8906252626805244</v>
      </c>
      <c r="M26" s="1">
        <v>33.867278251200531</v>
      </c>
      <c r="N26" s="1"/>
      <c r="O26" s="1"/>
      <c r="P26" s="1">
        <v>14.742448524461535</v>
      </c>
      <c r="Q26" s="1">
        <v>14.742448524461535</v>
      </c>
      <c r="R26" s="1">
        <v>29.48489704892307</v>
      </c>
      <c r="S26" s="1">
        <v>6.8906252626805244</v>
      </c>
      <c r="T26" s="140">
        <v>106.61832287440772</v>
      </c>
      <c r="U26" s="1">
        <v>18.293758154974885</v>
      </c>
      <c r="V26" s="1"/>
      <c r="W26" s="1"/>
      <c r="X26" s="1"/>
      <c r="Y26" s="1"/>
      <c r="Z26" s="1"/>
      <c r="AA26" s="1"/>
      <c r="AB26" s="1"/>
      <c r="AC26" s="1"/>
      <c r="AD26" s="1"/>
      <c r="AE26" s="1">
        <v>21.63307378714206</v>
      </c>
      <c r="AF26" s="1">
        <v>6.8906252626805244</v>
      </c>
      <c r="AG26" s="1">
        <v>23.657335479977817</v>
      </c>
      <c r="AH26" s="1"/>
      <c r="AI26" s="1"/>
      <c r="AJ26" s="1"/>
      <c r="AK26" s="1">
        <v>33.867278251200531</v>
      </c>
      <c r="AL26" s="1"/>
      <c r="AM26" s="1"/>
      <c r="AN26" s="1">
        <v>127.14833672056453</v>
      </c>
      <c r="AO26" s="1">
        <v>18.061766033003721</v>
      </c>
      <c r="AP26" s="1">
        <v>6.8906252626805244</v>
      </c>
      <c r="AQ26" s="1">
        <v>6.8906252626805244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>
        <v>13.781250525361049</v>
      </c>
      <c r="BF26" s="140">
        <v>277.1146747402662</v>
      </c>
      <c r="BG26" s="1">
        <v>121.25890570423448</v>
      </c>
      <c r="BH26" s="1">
        <v>6.8906252626805244</v>
      </c>
      <c r="BI26" s="1"/>
      <c r="BJ26" s="1">
        <v>9.1468790774874424</v>
      </c>
      <c r="BK26" s="1">
        <v>6.8906252626805244</v>
      </c>
      <c r="BL26" s="1">
        <v>88.454691146769207</v>
      </c>
      <c r="BM26" s="1">
        <v>9.1468790774874424</v>
      </c>
      <c r="BN26" s="1"/>
      <c r="BO26" s="1">
        <v>531.87307814535995</v>
      </c>
      <c r="BP26" s="1">
        <v>14.742448524461535</v>
      </c>
      <c r="BQ26" s="1"/>
      <c r="BR26" s="1"/>
      <c r="BS26" s="1"/>
      <c r="BT26" s="1">
        <v>9.1468790774874424</v>
      </c>
      <c r="BU26" s="1">
        <v>159.42669758670266</v>
      </c>
      <c r="BV26" s="1"/>
      <c r="BW26" s="1"/>
      <c r="BX26" s="1">
        <v>141.52866669571853</v>
      </c>
      <c r="BY26" s="1">
        <v>53.476090345506833</v>
      </c>
      <c r="BZ26" s="1"/>
      <c r="CA26" s="1"/>
      <c r="CB26" s="1">
        <v>54.669280466578478</v>
      </c>
      <c r="CC26" s="1"/>
      <c r="CD26" s="1">
        <v>54.669280466578478</v>
      </c>
      <c r="CE26" s="1">
        <v>6.8906252626805244</v>
      </c>
      <c r="CF26" s="1"/>
      <c r="CG26" s="1"/>
      <c r="CH26" s="1"/>
      <c r="CI26" s="1"/>
      <c r="CJ26" s="1">
        <v>54.307161917270939</v>
      </c>
      <c r="CK26" s="1">
        <v>326.92397916956656</v>
      </c>
      <c r="CL26" s="1">
        <v>14.742448524461535</v>
      </c>
      <c r="CM26" s="1"/>
      <c r="CN26" s="1">
        <v>93.069064471017839</v>
      </c>
      <c r="CO26" s="1"/>
      <c r="CP26" s="1">
        <v>2381.6431699030009</v>
      </c>
      <c r="CQ26" s="1">
        <v>33.036206679436418</v>
      </c>
      <c r="CR26" s="1">
        <v>340.45323944933142</v>
      </c>
      <c r="CS26" s="1">
        <v>75.109164132648885</v>
      </c>
      <c r="CT26" s="1">
        <v>17.829773911032561</v>
      </c>
      <c r="CU26" s="1">
        <v>113.50894813708824</v>
      </c>
      <c r="CV26" s="1">
        <v>67.884681053362428</v>
      </c>
      <c r="CW26" s="1">
        <v>9.1468790774874424</v>
      </c>
      <c r="CX26" s="1">
        <v>42.550173084745644</v>
      </c>
      <c r="CY26" s="1">
        <v>8.9148869555162804</v>
      </c>
      <c r="CZ26" s="1">
        <v>23.889327601948978</v>
      </c>
      <c r="DA26" s="1"/>
      <c r="DB26" s="1">
        <v>29.818754865529016</v>
      </c>
      <c r="DC26" s="1"/>
      <c r="DD26" s="1">
        <v>14.742448524461535</v>
      </c>
      <c r="DE26" s="1">
        <v>45.522401389091037</v>
      </c>
      <c r="DF26" s="1"/>
      <c r="DG26" s="1">
        <v>416.58547102846558</v>
      </c>
      <c r="DH26" s="1">
        <v>16.037504340167967</v>
      </c>
      <c r="DI26" s="1"/>
      <c r="DJ26" s="1">
        <v>6.8906252626805244</v>
      </c>
      <c r="DK26" s="1"/>
      <c r="DL26" s="1">
        <v>107.08230711835004</v>
      </c>
      <c r="DM26" s="1">
        <v>37.438586005338863</v>
      </c>
      <c r="DN26" s="1"/>
      <c r="DO26" s="1"/>
      <c r="DP26" s="1">
        <v>15.805512218196805</v>
      </c>
      <c r="DQ26" s="1">
        <v>72.751044623207193</v>
      </c>
      <c r="DR26" s="1">
        <v>14.742448524461535</v>
      </c>
      <c r="DS26" s="1"/>
      <c r="DT26" s="1">
        <v>57.756605853149502</v>
      </c>
      <c r="DU26" s="1"/>
      <c r="DV26" s="1">
        <v>15.805512218196805</v>
      </c>
      <c r="DW26" s="1">
        <v>35.414324312503112</v>
      </c>
      <c r="DX26" s="1">
        <v>62.289111606388332</v>
      </c>
      <c r="DY26" s="140">
        <v>5819.9034140605181</v>
      </c>
      <c r="DZ26" s="1">
        <v>40.989895635852214</v>
      </c>
      <c r="EA26" s="1"/>
      <c r="EB26" s="1">
        <v>275.42389166056893</v>
      </c>
      <c r="EC26" s="1">
        <v>71.537856378510554</v>
      </c>
      <c r="ED26" s="1">
        <v>6.8906252626805244</v>
      </c>
      <c r="EE26" s="1"/>
      <c r="EF26" s="1"/>
      <c r="EG26" s="1"/>
      <c r="EH26" s="1">
        <v>137.89548949419537</v>
      </c>
      <c r="EI26" s="1">
        <v>473.08701731315847</v>
      </c>
      <c r="EJ26" s="1">
        <v>81.665931578723473</v>
      </c>
      <c r="EK26" s="1">
        <v>15.805512218196805</v>
      </c>
      <c r="EL26" s="1">
        <v>90.812810656210914</v>
      </c>
      <c r="EM26" s="1">
        <v>2057.8825793865763</v>
      </c>
      <c r="EN26" s="1"/>
      <c r="EO26" s="1">
        <v>214.19784374791593</v>
      </c>
      <c r="EP26" s="1">
        <v>18.061766033003721</v>
      </c>
      <c r="EQ26" s="1"/>
      <c r="ER26" s="1">
        <v>60.264849913552574</v>
      </c>
      <c r="ES26" s="1"/>
      <c r="ET26" s="1">
        <v>105.55525918067245</v>
      </c>
      <c r="EU26" s="1"/>
      <c r="EV26" s="1"/>
      <c r="EW26" s="1">
        <v>556.49161162443829</v>
      </c>
      <c r="EX26" s="1">
        <v>46.353472960855143</v>
      </c>
      <c r="EY26" s="140">
        <v>4252.9164130451118</v>
      </c>
      <c r="EZ26" s="1"/>
      <c r="FA26" s="1">
        <v>23.657335479977817</v>
      </c>
      <c r="FB26" s="1"/>
      <c r="FC26" s="1">
        <v>53.142232528900891</v>
      </c>
      <c r="FD26" s="1">
        <v>9.1468790774874424</v>
      </c>
      <c r="FE26" s="1">
        <v>9.1468790774874424</v>
      </c>
      <c r="FF26" s="1">
        <v>18.061766033003721</v>
      </c>
      <c r="FG26" s="1"/>
      <c r="FH26" s="1">
        <v>6.8906252626805244</v>
      </c>
      <c r="FI26" s="1">
        <v>6.8906252626805244</v>
      </c>
      <c r="FJ26" s="1"/>
      <c r="FK26" s="1">
        <v>14.742448524461535</v>
      </c>
      <c r="FL26" s="1"/>
      <c r="FM26" s="1"/>
      <c r="FN26" s="1"/>
      <c r="FO26" s="140">
        <v>141.67879124667991</v>
      </c>
      <c r="FP26" s="1">
        <v>10940.647626865231</v>
      </c>
    </row>
    <row r="27" spans="2:172" hidden="1" outlineLevel="1" x14ac:dyDescent="0.25">
      <c r="B27" s="61"/>
      <c r="C27" s="42" t="s">
        <v>7</v>
      </c>
      <c r="D27" s="1">
        <v>10.37207800594085</v>
      </c>
      <c r="E27" s="1">
        <v>201.30986508783388</v>
      </c>
      <c r="F27" s="1">
        <v>34.842145623055927</v>
      </c>
      <c r="G27" s="1"/>
      <c r="H27" s="1"/>
      <c r="I27" s="1"/>
      <c r="J27" s="140">
        <v>246.52408871683068</v>
      </c>
      <c r="K27" s="1"/>
      <c r="L27" s="1"/>
      <c r="M27" s="1"/>
      <c r="N27" s="1"/>
      <c r="O27" s="1">
        <v>17.421072811527964</v>
      </c>
      <c r="P27" s="1"/>
      <c r="Q27" s="1"/>
      <c r="R27" s="1"/>
      <c r="S27" s="1"/>
      <c r="T27" s="140">
        <v>17.421072811527964</v>
      </c>
      <c r="U27" s="1">
        <v>6.547815230961298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>
        <v>17.421072811527964</v>
      </c>
      <c r="AL27" s="1"/>
      <c r="AM27" s="1"/>
      <c r="AN27" s="1">
        <v>16.919893236902148</v>
      </c>
      <c r="AO27" s="1"/>
      <c r="AP27" s="1">
        <v>10.37207800594085</v>
      </c>
      <c r="AQ27" s="1"/>
      <c r="AR27" s="1">
        <v>16.919893236902148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40">
        <v>68.1807525222344</v>
      </c>
      <c r="BG27" s="1">
        <v>62.635296440524741</v>
      </c>
      <c r="BH27" s="1"/>
      <c r="BI27" s="1"/>
      <c r="BJ27" s="1"/>
      <c r="BK27" s="1"/>
      <c r="BL27" s="1">
        <v>45.214223628996777</v>
      </c>
      <c r="BM27" s="1">
        <v>6.547815230961298</v>
      </c>
      <c r="BN27" s="1"/>
      <c r="BO27" s="1">
        <v>104.52643686916778</v>
      </c>
      <c r="BP27" s="1"/>
      <c r="BQ27" s="1"/>
      <c r="BR27" s="1"/>
      <c r="BS27" s="1"/>
      <c r="BT27" s="1">
        <v>23.968888042489262</v>
      </c>
      <c r="BU27" s="1">
        <v>19.923178305599013</v>
      </c>
      <c r="BV27" s="1"/>
      <c r="BW27" s="1"/>
      <c r="BX27" s="1">
        <v>80.865894131015651</v>
      </c>
      <c r="BY27" s="1">
        <v>10.37207800594085</v>
      </c>
      <c r="BZ27" s="1">
        <v>6.547815230961298</v>
      </c>
      <c r="CA27" s="1"/>
      <c r="CB27" s="1"/>
      <c r="CC27" s="1"/>
      <c r="CD27" s="1">
        <v>17.421072811527964</v>
      </c>
      <c r="CE27" s="1"/>
      <c r="CF27" s="1">
        <v>27.382661964327468</v>
      </c>
      <c r="CG27" s="1"/>
      <c r="CH27" s="1"/>
      <c r="CI27" s="1"/>
      <c r="CJ27" s="1"/>
      <c r="CK27" s="1">
        <v>69.684291246111854</v>
      </c>
      <c r="CL27" s="1">
        <v>17.421072811527964</v>
      </c>
      <c r="CM27" s="1"/>
      <c r="CN27" s="1">
        <v>17.421072811527964</v>
      </c>
      <c r="CO27" s="1"/>
      <c r="CP27" s="1">
        <v>1385.5745504094482</v>
      </c>
      <c r="CQ27" s="1"/>
      <c r="CR27" s="1">
        <v>107.43903121638017</v>
      </c>
      <c r="CS27" s="1">
        <v>51.260859285332259</v>
      </c>
      <c r="CT27" s="1"/>
      <c r="CU27" s="1">
        <v>72.596885593324245</v>
      </c>
      <c r="CV27" s="1">
        <v>34.842145623055927</v>
      </c>
      <c r="CW27" s="1"/>
      <c r="CX27" s="1">
        <v>20.333667158740354</v>
      </c>
      <c r="CY27" s="1"/>
      <c r="CZ27" s="1">
        <v>13.095630461922596</v>
      </c>
      <c r="DA27" s="1"/>
      <c r="DB27" s="1">
        <v>17.421072811527964</v>
      </c>
      <c r="DC27" s="1"/>
      <c r="DD27" s="1">
        <v>6.547815230961298</v>
      </c>
      <c r="DE27" s="1">
        <v>34.842145623055927</v>
      </c>
      <c r="DF27" s="1"/>
      <c r="DG27" s="1">
        <v>106.0261832139872</v>
      </c>
      <c r="DH27" s="1"/>
      <c r="DI27" s="1"/>
      <c r="DJ27" s="1">
        <v>27.793150817468813</v>
      </c>
      <c r="DK27" s="1"/>
      <c r="DL27" s="1">
        <v>34.842145623055927</v>
      </c>
      <c r="DM27" s="1">
        <v>30.51670327345056</v>
      </c>
      <c r="DN27" s="1">
        <v>6.547815230961298</v>
      </c>
      <c r="DO27" s="1">
        <v>6.547815230961298</v>
      </c>
      <c r="DP27" s="1"/>
      <c r="DQ27" s="1"/>
      <c r="DR27" s="1">
        <v>6.547815230961298</v>
      </c>
      <c r="DS27" s="1"/>
      <c r="DT27" s="1">
        <v>17.421072811527964</v>
      </c>
      <c r="DU27" s="1"/>
      <c r="DV27" s="1"/>
      <c r="DW27" s="1"/>
      <c r="DX27" s="1"/>
      <c r="DY27" s="140">
        <v>2490.1283023768024</v>
      </c>
      <c r="DZ27" s="1">
        <v>17.421072811527964</v>
      </c>
      <c r="EA27" s="1"/>
      <c r="EB27" s="1">
        <v>811.05804886505985</v>
      </c>
      <c r="EC27" s="1">
        <v>27.291971242842997</v>
      </c>
      <c r="ED27" s="1">
        <v>6.547815230961298</v>
      </c>
      <c r="EE27" s="1">
        <v>17.421072811527964</v>
      </c>
      <c r="EF27" s="1">
        <v>10.37207800594085</v>
      </c>
      <c r="EG27" s="1">
        <v>6.547815230961298</v>
      </c>
      <c r="EH27" s="1">
        <v>91.2379721369565</v>
      </c>
      <c r="EI27" s="1">
        <v>2448.1942728840204</v>
      </c>
      <c r="EJ27" s="1">
        <v>136.32143952552707</v>
      </c>
      <c r="EK27" s="1"/>
      <c r="EL27" s="1">
        <v>69.183111671486046</v>
      </c>
      <c r="EM27" s="1">
        <v>1217.0438269953622</v>
      </c>
      <c r="EN27" s="1"/>
      <c r="EO27" s="1">
        <v>421.04992944099047</v>
      </c>
      <c r="EP27" s="1"/>
      <c r="EQ27" s="1">
        <v>19.923178305599013</v>
      </c>
      <c r="ER27" s="1">
        <v>247.115959012941</v>
      </c>
      <c r="ES27" s="1"/>
      <c r="ET27" s="1">
        <v>49.938702004423753</v>
      </c>
      <c r="EU27" s="1"/>
      <c r="EV27" s="1">
        <v>10.37207800594085</v>
      </c>
      <c r="EW27" s="1">
        <v>419.61315426975204</v>
      </c>
      <c r="EX27" s="1">
        <v>202.28931858244619</v>
      </c>
      <c r="EY27" s="140">
        <v>6228.942817034269</v>
      </c>
      <c r="EZ27" s="1"/>
      <c r="FA27" s="1"/>
      <c r="FB27" s="1"/>
      <c r="FC27" s="1">
        <v>6.547815230961298</v>
      </c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40">
        <v>6.547815230961298</v>
      </c>
      <c r="FP27" s="1">
        <v>9057.7448486926241</v>
      </c>
    </row>
    <row r="28" spans="2:172" hidden="1" outlineLevel="1" x14ac:dyDescent="0.25">
      <c r="B28" s="61"/>
      <c r="C28" s="42" t="s">
        <v>717</v>
      </c>
      <c r="D28" s="1"/>
      <c r="E28" s="1">
        <v>186.13925080426509</v>
      </c>
      <c r="F28" s="1">
        <v>10.015684014469576</v>
      </c>
      <c r="G28" s="1"/>
      <c r="H28" s="1"/>
      <c r="I28" s="1"/>
      <c r="J28" s="140">
        <v>196.15493481873466</v>
      </c>
      <c r="K28" s="1"/>
      <c r="L28" s="1"/>
      <c r="M28" s="1"/>
      <c r="N28" s="1"/>
      <c r="O28" s="1"/>
      <c r="P28" s="1"/>
      <c r="Q28" s="1"/>
      <c r="R28" s="1"/>
      <c r="S28" s="1"/>
      <c r="T28" s="140"/>
      <c r="U28" s="1"/>
      <c r="V28" s="1"/>
      <c r="W28" s="1"/>
      <c r="X28" s="1"/>
      <c r="Y28" s="1">
        <v>5.949027338208011</v>
      </c>
      <c r="Z28" s="1"/>
      <c r="AA28" s="1"/>
      <c r="AB28" s="1"/>
      <c r="AC28" s="1"/>
      <c r="AD28" s="1"/>
      <c r="AE28" s="1">
        <v>5.949027338208011</v>
      </c>
      <c r="AF28" s="1"/>
      <c r="AG28" s="1">
        <v>17.60521351397702</v>
      </c>
      <c r="AH28" s="1"/>
      <c r="AI28" s="1"/>
      <c r="AJ28" s="1"/>
      <c r="AK28" s="1"/>
      <c r="AL28" s="1"/>
      <c r="AM28" s="1"/>
      <c r="AN28" s="1">
        <v>45.467979543070626</v>
      </c>
      <c r="AO28" s="1">
        <v>5.949027338208011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40">
        <v>80.920275071671682</v>
      </c>
      <c r="BG28" s="1">
        <v>52.81564054193106</v>
      </c>
      <c r="BH28" s="1"/>
      <c r="BI28" s="1"/>
      <c r="BJ28" s="1"/>
      <c r="BK28" s="1"/>
      <c r="BL28" s="1">
        <v>27.620897528446598</v>
      </c>
      <c r="BM28" s="1"/>
      <c r="BN28" s="1"/>
      <c r="BO28" s="1">
        <v>151.09102211794755</v>
      </c>
      <c r="BP28" s="1">
        <v>47.10024319538487</v>
      </c>
      <c r="BQ28" s="1"/>
      <c r="BR28" s="1"/>
      <c r="BS28" s="1"/>
      <c r="BT28" s="1">
        <v>5.949027338208011</v>
      </c>
      <c r="BU28" s="1">
        <v>31.921184196369978</v>
      </c>
      <c r="BV28" s="1"/>
      <c r="BW28" s="1"/>
      <c r="BX28" s="1">
        <v>5.949027338208011</v>
      </c>
      <c r="BY28" s="1">
        <v>11.889816167430828</v>
      </c>
      <c r="BZ28" s="1">
        <v>10.015684014469576</v>
      </c>
      <c r="CA28" s="1"/>
      <c r="CB28" s="1"/>
      <c r="CC28" s="1">
        <v>5.949027338208011</v>
      </c>
      <c r="CD28" s="1">
        <v>5.949027338208011</v>
      </c>
      <c r="CE28" s="1">
        <v>5.949027338208011</v>
      </c>
      <c r="CF28" s="1"/>
      <c r="CG28" s="1"/>
      <c r="CH28" s="1"/>
      <c r="CI28" s="1"/>
      <c r="CJ28" s="1"/>
      <c r="CK28" s="1">
        <v>268.4334440096336</v>
      </c>
      <c r="CL28" s="1">
        <v>35.21042702795404</v>
      </c>
      <c r="CM28" s="1"/>
      <c r="CN28" s="1">
        <v>21.905500181900404</v>
      </c>
      <c r="CO28" s="1"/>
      <c r="CP28" s="1">
        <v>1144.1375786252199</v>
      </c>
      <c r="CQ28" s="1"/>
      <c r="CR28" s="1">
        <v>104.21617040523931</v>
      </c>
      <c r="CS28" s="1">
        <v>76.369881394116092</v>
      </c>
      <c r="CT28" s="1"/>
      <c r="CU28" s="1">
        <v>71.431897892247406</v>
      </c>
      <c r="CV28" s="1">
        <v>45.226111042423618</v>
      </c>
      <c r="CW28" s="1"/>
      <c r="CX28" s="1">
        <v>35.444057019615855</v>
      </c>
      <c r="CY28" s="1"/>
      <c r="CZ28" s="1">
        <v>17.60521351397702</v>
      </c>
      <c r="DA28" s="1"/>
      <c r="DB28" s="1"/>
      <c r="DC28" s="1"/>
      <c r="DD28" s="1"/>
      <c r="DE28" s="1"/>
      <c r="DF28" s="1"/>
      <c r="DG28" s="1">
        <v>142.3447274584347</v>
      </c>
      <c r="DH28" s="1"/>
      <c r="DI28" s="1"/>
      <c r="DJ28" s="1">
        <v>10.015684014469576</v>
      </c>
      <c r="DK28" s="1"/>
      <c r="DL28" s="1">
        <v>64.705456709361897</v>
      </c>
      <c r="DM28" s="1">
        <v>23.554240852185032</v>
      </c>
      <c r="DN28" s="1"/>
      <c r="DO28" s="1"/>
      <c r="DP28" s="1"/>
      <c r="DQ28" s="1">
        <v>17.60521351397702</v>
      </c>
      <c r="DR28" s="1">
        <v>11.889816167430828</v>
      </c>
      <c r="DS28" s="1">
        <v>10.015684014469576</v>
      </c>
      <c r="DT28" s="1">
        <v>21.905500181900404</v>
      </c>
      <c r="DU28" s="1"/>
      <c r="DV28" s="1"/>
      <c r="DW28" s="1">
        <v>21.905500181900404</v>
      </c>
      <c r="DX28" s="1">
        <v>39.510713695877428</v>
      </c>
      <c r="DY28" s="140">
        <v>2545.6324423553551</v>
      </c>
      <c r="DZ28" s="1">
        <v>47.10024319538487</v>
      </c>
      <c r="EA28" s="1"/>
      <c r="EB28" s="1">
        <v>126.12990909612489</v>
      </c>
      <c r="EC28" s="1">
        <v>27.854527520108412</v>
      </c>
      <c r="ED28" s="1"/>
      <c r="EE28" s="1">
        <v>11.889816167430828</v>
      </c>
      <c r="EF28" s="1">
        <v>5.949027338208011</v>
      </c>
      <c r="EG28" s="1"/>
      <c r="EH28" s="1">
        <v>126.67369294914059</v>
      </c>
      <c r="EI28" s="1">
        <v>209.46810017377348</v>
      </c>
      <c r="EJ28" s="1">
        <v>86.619195400247492</v>
      </c>
      <c r="EK28" s="1">
        <v>21.905500181900404</v>
      </c>
      <c r="EL28" s="1">
        <v>80.903798053701308</v>
      </c>
      <c r="EM28" s="1">
        <v>1659.3265921413156</v>
      </c>
      <c r="EN28" s="1"/>
      <c r="EO28" s="1">
        <v>70.654484047569895</v>
      </c>
      <c r="EP28" s="1">
        <v>5.949027338208011</v>
      </c>
      <c r="EQ28" s="1"/>
      <c r="ER28" s="1">
        <v>17.847082014624032</v>
      </c>
      <c r="ES28" s="1"/>
      <c r="ET28" s="1">
        <v>137.56070378921729</v>
      </c>
      <c r="EU28" s="1">
        <v>15.964711352677586</v>
      </c>
      <c r="EV28" s="1"/>
      <c r="EW28" s="1">
        <v>4138.2229846889159</v>
      </c>
      <c r="EX28" s="1">
        <v>41.159454366162052</v>
      </c>
      <c r="EY28" s="140">
        <v>6831.1788498147107</v>
      </c>
      <c r="EZ28" s="1"/>
      <c r="FA28" s="1">
        <v>17.60521351397702</v>
      </c>
      <c r="FB28" s="1"/>
      <c r="FC28" s="1"/>
      <c r="FD28" s="1"/>
      <c r="FE28" s="1"/>
      <c r="FF28" s="1"/>
      <c r="FG28" s="1"/>
      <c r="FH28" s="1"/>
      <c r="FI28" s="1">
        <v>11.889816167430828</v>
      </c>
      <c r="FJ28" s="1"/>
      <c r="FK28" s="1"/>
      <c r="FL28" s="1"/>
      <c r="FM28" s="1"/>
      <c r="FN28" s="1"/>
      <c r="FO28" s="140">
        <v>29.49502968140785</v>
      </c>
      <c r="FP28" s="1">
        <v>9683.3815317418794</v>
      </c>
    </row>
    <row r="29" spans="2:172" hidden="1" outlineLevel="1" x14ac:dyDescent="0.25">
      <c r="B29" s="61"/>
      <c r="C29" s="42" t="s">
        <v>12</v>
      </c>
      <c r="D29" s="1">
        <v>6.5064102564102555</v>
      </c>
      <c r="E29" s="1">
        <v>6.5064102564102555</v>
      </c>
      <c r="F29" s="1"/>
      <c r="G29" s="1"/>
      <c r="H29" s="1"/>
      <c r="I29" s="1"/>
      <c r="J29" s="140">
        <v>13.012820512820511</v>
      </c>
      <c r="K29" s="1"/>
      <c r="L29" s="1"/>
      <c r="M29" s="1"/>
      <c r="N29" s="1"/>
      <c r="O29" s="1"/>
      <c r="P29" s="1"/>
      <c r="Q29" s="1"/>
      <c r="R29" s="1"/>
      <c r="S29" s="1"/>
      <c r="T29" s="140"/>
      <c r="U29" s="1">
        <v>6.5064102564102555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40">
        <v>6.5064102564102555</v>
      </c>
      <c r="BG29" s="1">
        <v>14.807692307692307</v>
      </c>
      <c r="BH29" s="1"/>
      <c r="BI29" s="1"/>
      <c r="BJ29" s="1"/>
      <c r="BK29" s="1"/>
      <c r="BL29" s="1">
        <v>13.012820512820511</v>
      </c>
      <c r="BM29" s="1"/>
      <c r="BN29" s="1"/>
      <c r="BO29" s="1">
        <v>19.519230769230766</v>
      </c>
      <c r="BP29" s="1"/>
      <c r="BQ29" s="1"/>
      <c r="BR29" s="1"/>
      <c r="BS29" s="1"/>
      <c r="BT29" s="1"/>
      <c r="BU29" s="1"/>
      <c r="BV29" s="1"/>
      <c r="BW29" s="1"/>
      <c r="BX29" s="1">
        <v>4.0621280969382241</v>
      </c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>
        <v>1.7948717948717947</v>
      </c>
      <c r="CK29" s="1">
        <v>26.025641025641022</v>
      </c>
      <c r="CL29" s="1"/>
      <c r="CM29" s="1"/>
      <c r="CN29" s="1"/>
      <c r="CO29" s="1"/>
      <c r="CP29" s="1">
        <v>114.51774315698364</v>
      </c>
      <c r="CQ29" s="1"/>
      <c r="CR29" s="1">
        <v>13.012820512820511</v>
      </c>
      <c r="CS29" s="1">
        <v>1.8696581196581197</v>
      </c>
      <c r="CT29" s="1"/>
      <c r="CU29" s="1"/>
      <c r="CV29" s="1">
        <v>13.012820512820511</v>
      </c>
      <c r="CW29" s="1"/>
      <c r="CX29" s="1">
        <v>1.8696581196581197</v>
      </c>
      <c r="CY29" s="1"/>
      <c r="CZ29" s="1">
        <v>6.5064102564102555</v>
      </c>
      <c r="DA29" s="1"/>
      <c r="DB29" s="1"/>
      <c r="DC29" s="1"/>
      <c r="DD29" s="1">
        <v>4.0621280969382241</v>
      </c>
      <c r="DE29" s="1"/>
      <c r="DF29" s="1"/>
      <c r="DG29" s="1"/>
      <c r="DH29" s="1"/>
      <c r="DI29" s="1"/>
      <c r="DJ29" s="1"/>
      <c r="DK29" s="1"/>
      <c r="DL29" s="1">
        <v>1.7948717948717947</v>
      </c>
      <c r="DM29" s="1">
        <v>6.5064102564102555</v>
      </c>
      <c r="DN29" s="1"/>
      <c r="DO29" s="1"/>
      <c r="DP29" s="1"/>
      <c r="DQ29" s="1">
        <v>1.7948717948717947</v>
      </c>
      <c r="DR29" s="1"/>
      <c r="DS29" s="1">
        <v>1.7948717948717947</v>
      </c>
      <c r="DT29" s="1"/>
      <c r="DU29" s="1"/>
      <c r="DV29" s="1"/>
      <c r="DW29" s="1">
        <v>6.5064102564102555</v>
      </c>
      <c r="DX29" s="1"/>
      <c r="DY29" s="140">
        <v>252.47105917991988</v>
      </c>
      <c r="DZ29" s="1">
        <v>1.8696581196581197</v>
      </c>
      <c r="EA29" s="1"/>
      <c r="EB29" s="1">
        <v>84.331521151141388</v>
      </c>
      <c r="EC29" s="1"/>
      <c r="ED29" s="1"/>
      <c r="EE29" s="1"/>
      <c r="EF29" s="1">
        <v>2.192469977280104</v>
      </c>
      <c r="EG29" s="1"/>
      <c r="EH29" s="1">
        <v>35.795196364816618</v>
      </c>
      <c r="EI29" s="1">
        <v>108.7393162393162</v>
      </c>
      <c r="EJ29" s="1">
        <v>51.724683544303794</v>
      </c>
      <c r="EK29" s="1"/>
      <c r="EL29" s="1">
        <v>14.807692307692307</v>
      </c>
      <c r="EM29" s="1">
        <v>868.82302823758596</v>
      </c>
      <c r="EN29" s="1"/>
      <c r="EO29" s="1">
        <v>25.376230661040786</v>
      </c>
      <c r="EP29" s="1">
        <v>6.5064102564102555</v>
      </c>
      <c r="EQ29" s="1"/>
      <c r="ER29" s="1">
        <v>40.904333008763388</v>
      </c>
      <c r="ES29" s="1">
        <v>6.5064102564102555</v>
      </c>
      <c r="ET29" s="1">
        <v>34.724521259331382</v>
      </c>
      <c r="EU29" s="1">
        <v>1.7948717948717947</v>
      </c>
      <c r="EV29" s="1"/>
      <c r="EW29" s="1">
        <v>54.090392729633237</v>
      </c>
      <c r="EX29" s="1"/>
      <c r="EY29" s="140">
        <v>1338.1867359082555</v>
      </c>
      <c r="EZ29" s="1"/>
      <c r="FA29" s="1"/>
      <c r="FB29" s="1"/>
      <c r="FC29" s="1"/>
      <c r="FD29" s="1">
        <v>6.5064102564102555</v>
      </c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40">
        <v>6.5064102564102555</v>
      </c>
      <c r="FP29" s="1">
        <v>1616.6834361138162</v>
      </c>
    </row>
    <row r="30" spans="2:172" hidden="1" outlineLevel="1" x14ac:dyDescent="0.25">
      <c r="B30" s="61"/>
      <c r="C30" s="42" t="s">
        <v>719</v>
      </c>
      <c r="D30" s="1"/>
      <c r="E30" s="1">
        <v>38.323215400782836</v>
      </c>
      <c r="F30" s="1"/>
      <c r="G30" s="1"/>
      <c r="H30" s="1"/>
      <c r="I30" s="1"/>
      <c r="J30" s="140">
        <v>38.323215400782836</v>
      </c>
      <c r="K30" s="1"/>
      <c r="L30" s="1"/>
      <c r="M30" s="1"/>
      <c r="N30" s="1"/>
      <c r="O30" s="1"/>
      <c r="P30" s="1"/>
      <c r="Q30" s="1"/>
      <c r="R30" s="1"/>
      <c r="S30" s="1"/>
      <c r="T30" s="14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>
        <v>9.5808038501957089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40">
        <v>9.5808038501957089</v>
      </c>
      <c r="BG30" s="1">
        <v>2.7082820467733431</v>
      </c>
      <c r="BH30" s="1"/>
      <c r="BI30" s="1"/>
      <c r="BJ30" s="1"/>
      <c r="BK30" s="1"/>
      <c r="BL30" s="1"/>
      <c r="BM30" s="1"/>
      <c r="BN30" s="1"/>
      <c r="BO30" s="1">
        <v>28.742411550587128</v>
      </c>
      <c r="BP30" s="1">
        <v>9.5808038501957089</v>
      </c>
      <c r="BQ30" s="1"/>
      <c r="BR30" s="1"/>
      <c r="BS30" s="1"/>
      <c r="BT30" s="1"/>
      <c r="BU30" s="1"/>
      <c r="BV30" s="1"/>
      <c r="BW30" s="1"/>
      <c r="BX30" s="1"/>
      <c r="BY30" s="1"/>
      <c r="BZ30" s="1">
        <v>9.5808038501957089</v>
      </c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>
        <v>9.5808038501957089</v>
      </c>
      <c r="CL30" s="1"/>
      <c r="CM30" s="1"/>
      <c r="CN30" s="1">
        <v>3.1678321678321684</v>
      </c>
      <c r="CO30" s="1"/>
      <c r="CP30" s="1">
        <v>215.36608752952608</v>
      </c>
      <c r="CQ30" s="1"/>
      <c r="CR30" s="1">
        <v>31.325788018290837</v>
      </c>
      <c r="CS30" s="1"/>
      <c r="CT30" s="1"/>
      <c r="CU30" s="1">
        <v>9.5808038501957089</v>
      </c>
      <c r="CV30" s="1">
        <v>19.161607700391418</v>
      </c>
      <c r="CW30" s="1"/>
      <c r="CX30" s="1"/>
      <c r="CY30" s="1"/>
      <c r="CZ30" s="1"/>
      <c r="DA30" s="1"/>
      <c r="DB30" s="1"/>
      <c r="DC30" s="1"/>
      <c r="DD30" s="1">
        <v>2.7082820467733431</v>
      </c>
      <c r="DE30" s="1"/>
      <c r="DF30" s="1"/>
      <c r="DG30" s="1">
        <v>12.289085896969052</v>
      </c>
      <c r="DH30" s="1"/>
      <c r="DI30" s="1"/>
      <c r="DJ30" s="1"/>
      <c r="DK30" s="1"/>
      <c r="DL30" s="1">
        <v>38.323215400782836</v>
      </c>
      <c r="DM30" s="1"/>
      <c r="DN30" s="1"/>
      <c r="DO30" s="1"/>
      <c r="DP30" s="1"/>
      <c r="DQ30" s="1"/>
      <c r="DR30" s="1"/>
      <c r="DS30" s="1">
        <v>12.748636018027877</v>
      </c>
      <c r="DT30" s="1"/>
      <c r="DU30" s="1"/>
      <c r="DV30" s="1"/>
      <c r="DW30" s="1"/>
      <c r="DX30" s="1"/>
      <c r="DY30" s="140">
        <v>404.86444377673683</v>
      </c>
      <c r="DZ30" s="1"/>
      <c r="EA30" s="1"/>
      <c r="EB30" s="1">
        <v>450.18508656001171</v>
      </c>
      <c r="EC30" s="1"/>
      <c r="ED30" s="1"/>
      <c r="EE30" s="1">
        <v>2.7082820467733431</v>
      </c>
      <c r="EF30" s="1"/>
      <c r="EG30" s="1"/>
      <c r="EH30" s="1">
        <v>67.065626951369964</v>
      </c>
      <c r="EI30" s="1">
        <v>316.56708660064254</v>
      </c>
      <c r="EJ30" s="1">
        <v>55.826652465529726</v>
      </c>
      <c r="EK30" s="1">
        <v>2.5833764677037081</v>
      </c>
      <c r="EL30" s="1">
        <v>12.289085896969052</v>
      </c>
      <c r="EM30" s="1">
        <v>666.24303743429027</v>
      </c>
      <c r="EN30" s="1"/>
      <c r="EO30" s="1">
        <v>101.14729524880457</v>
      </c>
      <c r="EP30" s="1">
        <v>5.2916585144770512</v>
      </c>
      <c r="EQ30" s="1"/>
      <c r="ER30" s="1">
        <v>547.13826282846958</v>
      </c>
      <c r="ES30" s="1"/>
      <c r="ET30" s="1">
        <v>60.068199568877958</v>
      </c>
      <c r="EU30" s="1"/>
      <c r="EV30" s="1">
        <v>2.5833764677037081</v>
      </c>
      <c r="EW30" s="1">
        <v>100.64625248531684</v>
      </c>
      <c r="EX30" s="1">
        <v>24.453266214868471</v>
      </c>
      <c r="EY30" s="140">
        <v>2414.7965457518085</v>
      </c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40"/>
      <c r="FP30" s="1">
        <v>2867.5650087795239</v>
      </c>
    </row>
    <row r="31" spans="2:172" hidden="1" outlineLevel="1" x14ac:dyDescent="0.25">
      <c r="B31" s="61"/>
      <c r="C31" s="42" t="s">
        <v>16</v>
      </c>
      <c r="D31" s="1">
        <v>1.8501503508185766</v>
      </c>
      <c r="E31" s="1">
        <v>24.056452163704257</v>
      </c>
      <c r="F31" s="1"/>
      <c r="G31" s="1"/>
      <c r="H31" s="1">
        <v>5.0890378655167767</v>
      </c>
      <c r="I31" s="1"/>
      <c r="J31" s="140">
        <v>30.99564038003961</v>
      </c>
      <c r="K31" s="1"/>
      <c r="L31" s="1"/>
      <c r="M31" s="1"/>
      <c r="N31" s="1"/>
      <c r="O31" s="1"/>
      <c r="P31" s="1"/>
      <c r="Q31" s="1"/>
      <c r="R31" s="1">
        <v>5.0890378655167767</v>
      </c>
      <c r="S31" s="1"/>
      <c r="T31" s="140">
        <v>5.0890378655167767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>
        <v>1.8501503508185766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40">
        <v>1.8501503508185766</v>
      </c>
      <c r="BG31" s="1">
        <v>5.0890378655167767</v>
      </c>
      <c r="BH31" s="1"/>
      <c r="BI31" s="1"/>
      <c r="BJ31" s="1"/>
      <c r="BK31" s="1"/>
      <c r="BL31" s="1"/>
      <c r="BM31" s="1"/>
      <c r="BN31" s="1"/>
      <c r="BO31" s="1">
        <v>1.8501503508185766</v>
      </c>
      <c r="BP31" s="1"/>
      <c r="BQ31" s="1"/>
      <c r="BR31" s="1"/>
      <c r="BS31" s="1"/>
      <c r="BT31" s="1"/>
      <c r="BU31" s="1">
        <v>5.0890378655167767</v>
      </c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>
        <v>2.8390368342458934</v>
      </c>
      <c r="CI31" s="1"/>
      <c r="CJ31" s="1"/>
      <c r="CK31" s="1"/>
      <c r="CL31" s="1"/>
      <c r="CM31" s="1"/>
      <c r="CN31" s="1"/>
      <c r="CO31" s="1"/>
      <c r="CP31" s="1">
        <v>107.30053600327699</v>
      </c>
      <c r="CQ31" s="1">
        <v>1.8501503508185766</v>
      </c>
      <c r="CR31" s="1">
        <v>15.267113596550331</v>
      </c>
      <c r="CS31" s="1"/>
      <c r="CT31" s="1"/>
      <c r="CU31" s="1">
        <v>3.820296167247387</v>
      </c>
      <c r="CV31" s="1">
        <v>5.0890378655167767</v>
      </c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>
        <v>2.8390368342458934</v>
      </c>
      <c r="DH31" s="1">
        <v>2.8390368342458934</v>
      </c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40">
        <v>153.8724705679999</v>
      </c>
      <c r="DZ31" s="1"/>
      <c r="EA31" s="1"/>
      <c r="EB31" s="1">
        <v>77.975052775640634</v>
      </c>
      <c r="EC31" s="1"/>
      <c r="ED31" s="1"/>
      <c r="EE31" s="1"/>
      <c r="EF31" s="1"/>
      <c r="EG31" s="1">
        <v>10.178075731033553</v>
      </c>
      <c r="EH31" s="1">
        <v>20.356151462067107</v>
      </c>
      <c r="EI31" s="1">
        <v>587.39403954954935</v>
      </c>
      <c r="EJ31" s="1">
        <v>51.347294239043961</v>
      </c>
      <c r="EK31" s="1"/>
      <c r="EL31" s="1">
        <v>10.178075731033553</v>
      </c>
      <c r="EM31" s="1">
        <v>161.742493853908</v>
      </c>
      <c r="EN31" s="1"/>
      <c r="EO31" s="1">
        <v>45.922901028942753</v>
      </c>
      <c r="EP31" s="1"/>
      <c r="EQ31" s="1"/>
      <c r="ER31" s="1">
        <v>39.051337695838342</v>
      </c>
      <c r="ES31" s="1"/>
      <c r="ET31" s="1">
        <v>5.0890378655167767</v>
      </c>
      <c r="EU31" s="1"/>
      <c r="EV31" s="1"/>
      <c r="EW31" s="1">
        <v>10.178075731033553</v>
      </c>
      <c r="EX31" s="1">
        <v>27.596893116109573</v>
      </c>
      <c r="EY31" s="140">
        <v>1047.0094287797172</v>
      </c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>
        <v>2.8390368342458934</v>
      </c>
      <c r="FO31" s="140">
        <v>2.8390368342458934</v>
      </c>
      <c r="FP31" s="1">
        <v>1241.6557647783379</v>
      </c>
    </row>
    <row r="32" spans="2:172" hidden="1" outlineLevel="1" x14ac:dyDescent="0.25">
      <c r="B32" s="61"/>
      <c r="C32" s="42" t="s">
        <v>10</v>
      </c>
      <c r="D32" s="1"/>
      <c r="E32" s="1">
        <v>37.578360309856919</v>
      </c>
      <c r="F32" s="1">
        <v>10.569616604208706</v>
      </c>
      <c r="G32" s="1"/>
      <c r="H32" s="1"/>
      <c r="I32" s="1">
        <v>12.526120103285638</v>
      </c>
      <c r="J32" s="140">
        <v>60.674097017351258</v>
      </c>
      <c r="K32" s="1"/>
      <c r="L32" s="1"/>
      <c r="M32" s="1"/>
      <c r="N32" s="1"/>
      <c r="O32" s="1"/>
      <c r="P32" s="1"/>
      <c r="Q32" s="1"/>
      <c r="R32" s="1"/>
      <c r="S32" s="1"/>
      <c r="T32" s="140"/>
      <c r="U32" s="1">
        <v>12.526120103285638</v>
      </c>
      <c r="V32" s="1"/>
      <c r="W32" s="1"/>
      <c r="X32" s="1"/>
      <c r="Y32" s="1"/>
      <c r="Z32" s="1"/>
      <c r="AA32" s="1"/>
      <c r="AB32" s="1"/>
      <c r="AC32" s="1"/>
      <c r="AD32" s="1"/>
      <c r="AE32" s="1">
        <v>12.526120103285638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>
        <v>12.526120103285638</v>
      </c>
      <c r="AW32" s="1"/>
      <c r="AX32" s="1"/>
      <c r="AY32" s="1"/>
      <c r="AZ32" s="1"/>
      <c r="BA32" s="1"/>
      <c r="BB32" s="1"/>
      <c r="BC32" s="1"/>
      <c r="BD32" s="1"/>
      <c r="BE32" s="1"/>
      <c r="BF32" s="140">
        <v>37.578360309856919</v>
      </c>
      <c r="BG32" s="1"/>
      <c r="BH32" s="1"/>
      <c r="BI32" s="1"/>
      <c r="BJ32" s="1"/>
      <c r="BK32" s="1"/>
      <c r="BL32" s="1"/>
      <c r="BM32" s="1"/>
      <c r="BN32" s="1"/>
      <c r="BO32" s="1">
        <v>35.491367716900868</v>
      </c>
      <c r="BP32" s="1"/>
      <c r="BQ32" s="1"/>
      <c r="BR32" s="1"/>
      <c r="BS32" s="1"/>
      <c r="BT32" s="1">
        <v>10.439127510329586</v>
      </c>
      <c r="BU32" s="1">
        <v>12.526120103285638</v>
      </c>
      <c r="BV32" s="1"/>
      <c r="BW32" s="1"/>
      <c r="BX32" s="1"/>
      <c r="BY32" s="1"/>
      <c r="BZ32" s="1"/>
      <c r="CA32" s="1"/>
      <c r="CB32" s="1"/>
      <c r="CC32" s="1">
        <v>10.569616604208706</v>
      </c>
      <c r="CD32" s="1">
        <v>23.095736707494346</v>
      </c>
      <c r="CE32" s="1">
        <v>10.439127510329586</v>
      </c>
      <c r="CF32" s="1"/>
      <c r="CG32" s="1">
        <v>12.526120103285638</v>
      </c>
      <c r="CH32" s="1"/>
      <c r="CI32" s="1"/>
      <c r="CJ32" s="1"/>
      <c r="CK32" s="1">
        <v>35.621856810779988</v>
      </c>
      <c r="CL32" s="1"/>
      <c r="CM32" s="1"/>
      <c r="CN32" s="1">
        <v>25.052240206571277</v>
      </c>
      <c r="CO32" s="1"/>
      <c r="CP32" s="1">
        <v>352.45079808174404</v>
      </c>
      <c r="CQ32" s="1"/>
      <c r="CR32" s="1">
        <v>25.052240206571277</v>
      </c>
      <c r="CS32" s="1">
        <v>25.052240206571277</v>
      </c>
      <c r="CT32" s="1"/>
      <c r="CU32" s="1"/>
      <c r="CV32" s="1">
        <v>37.578360309856919</v>
      </c>
      <c r="CW32" s="1"/>
      <c r="CX32" s="1"/>
      <c r="CY32" s="1"/>
      <c r="CZ32" s="1"/>
      <c r="DA32" s="1"/>
      <c r="DB32" s="1"/>
      <c r="DC32" s="1"/>
      <c r="DD32" s="1"/>
      <c r="DE32" s="1"/>
      <c r="DF32" s="1">
        <v>12.526120103285638</v>
      </c>
      <c r="DG32" s="1">
        <v>46.191473414988693</v>
      </c>
      <c r="DH32" s="1">
        <v>10.439127510329586</v>
      </c>
      <c r="DI32" s="1"/>
      <c r="DJ32" s="1"/>
      <c r="DK32" s="1"/>
      <c r="DL32" s="1">
        <v>21.008744114538292</v>
      </c>
      <c r="DM32" s="1"/>
      <c r="DN32" s="1">
        <v>10.439127510329586</v>
      </c>
      <c r="DO32" s="1"/>
      <c r="DP32" s="1"/>
      <c r="DQ32" s="1"/>
      <c r="DR32" s="1">
        <v>10.569616604208706</v>
      </c>
      <c r="DS32" s="1"/>
      <c r="DT32" s="1"/>
      <c r="DU32" s="1"/>
      <c r="DV32" s="1"/>
      <c r="DW32" s="1">
        <v>33.53486421782393</v>
      </c>
      <c r="DX32" s="1">
        <v>12.526120103285638</v>
      </c>
      <c r="DY32" s="140">
        <v>773.13014565671915</v>
      </c>
      <c r="DZ32" s="1"/>
      <c r="EA32" s="1"/>
      <c r="EB32" s="1">
        <v>1286.3763347904153</v>
      </c>
      <c r="EC32" s="1"/>
      <c r="ED32" s="1"/>
      <c r="EE32" s="1"/>
      <c r="EF32" s="1"/>
      <c r="EG32" s="1"/>
      <c r="EH32" s="1">
        <v>98.121968233329042</v>
      </c>
      <c r="EI32" s="1">
        <v>1325.6084630727842</v>
      </c>
      <c r="EJ32" s="1">
        <v>57.95969595421262</v>
      </c>
      <c r="EK32" s="1">
        <v>10.569616604208706</v>
      </c>
      <c r="EL32" s="1">
        <v>12.526120103285638</v>
      </c>
      <c r="EM32" s="1">
        <v>331.97346655460638</v>
      </c>
      <c r="EN32" s="1"/>
      <c r="EO32" s="1">
        <v>312.59345341336717</v>
      </c>
      <c r="EP32" s="1">
        <v>15.144525283642325</v>
      </c>
      <c r="EQ32" s="1"/>
      <c r="ER32" s="1">
        <v>966.17525532058312</v>
      </c>
      <c r="ES32" s="1"/>
      <c r="ET32" s="1"/>
      <c r="EU32" s="1"/>
      <c r="EV32" s="1">
        <v>12.526120103285638</v>
      </c>
      <c r="EW32" s="1">
        <v>12.526120103285638</v>
      </c>
      <c r="EX32" s="1">
        <v>151.63195293565235</v>
      </c>
      <c r="EY32" s="140">
        <v>4593.7330924726584</v>
      </c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40"/>
      <c r="FP32" s="1">
        <v>5465.1156954565859</v>
      </c>
    </row>
    <row r="33" spans="2:172" hidden="1" outlineLevel="1" x14ac:dyDescent="0.25">
      <c r="B33" s="61"/>
      <c r="C33" s="42" t="s">
        <v>1</v>
      </c>
      <c r="D33" s="1"/>
      <c r="E33" s="1">
        <v>40.753869155492538</v>
      </c>
      <c r="F33" s="1"/>
      <c r="G33" s="1"/>
      <c r="H33" s="1"/>
      <c r="I33" s="1"/>
      <c r="J33" s="140">
        <v>40.753869155492538</v>
      </c>
      <c r="K33" s="1"/>
      <c r="L33" s="1"/>
      <c r="M33" s="1"/>
      <c r="N33" s="1"/>
      <c r="O33" s="1"/>
      <c r="P33" s="1"/>
      <c r="Q33" s="1"/>
      <c r="R33" s="1"/>
      <c r="S33" s="1"/>
      <c r="T33" s="140"/>
      <c r="U33" s="1">
        <v>1.3634348735770774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>
        <v>11.146922434401912</v>
      </c>
      <c r="AL33" s="1"/>
      <c r="AM33" s="1"/>
      <c r="AN33" s="1">
        <v>12.616701712600493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40">
        <v>25.12705902057948</v>
      </c>
      <c r="BG33" s="1"/>
      <c r="BH33" s="1"/>
      <c r="BI33" s="1"/>
      <c r="BJ33" s="1">
        <v>2.8309541762347052</v>
      </c>
      <c r="BK33" s="1"/>
      <c r="BL33" s="1">
        <v>11.146922434401912</v>
      </c>
      <c r="BM33" s="1"/>
      <c r="BN33" s="1">
        <v>1.4697792781985812</v>
      </c>
      <c r="BO33" s="1">
        <v>48.782078787419437</v>
      </c>
      <c r="BP33" s="1"/>
      <c r="BQ33" s="1"/>
      <c r="BR33" s="1"/>
      <c r="BS33" s="1"/>
      <c r="BT33" s="1"/>
      <c r="BU33" s="1">
        <v>12.510357307978989</v>
      </c>
      <c r="BV33" s="1"/>
      <c r="BW33" s="1"/>
      <c r="BX33" s="1">
        <v>32.258746651247478</v>
      </c>
      <c r="BY33" s="1">
        <v>11.146922434401912</v>
      </c>
      <c r="BZ33" s="1"/>
      <c r="CA33" s="1"/>
      <c r="CB33" s="1"/>
      <c r="CC33" s="1"/>
      <c r="CD33" s="1">
        <v>11.146922434401912</v>
      </c>
      <c r="CE33" s="1">
        <v>11.146922434401912</v>
      </c>
      <c r="CF33" s="1"/>
      <c r="CG33" s="1"/>
      <c r="CH33" s="1"/>
      <c r="CI33" s="1"/>
      <c r="CJ33" s="1"/>
      <c r="CK33" s="1">
        <v>15.341311484213694</v>
      </c>
      <c r="CL33" s="1">
        <v>1.4697792781985812</v>
      </c>
      <c r="CM33" s="1">
        <v>1.3634348735770774</v>
      </c>
      <c r="CN33" s="1"/>
      <c r="CO33" s="1"/>
      <c r="CP33" s="1">
        <v>377.42978819368017</v>
      </c>
      <c r="CQ33" s="1"/>
      <c r="CR33" s="1">
        <v>36.273981454981396</v>
      </c>
      <c r="CS33" s="1">
        <v>11.146922434401912</v>
      </c>
      <c r="CT33" s="1"/>
      <c r="CU33" s="1">
        <v>18.068181231367848</v>
      </c>
      <c r="CV33" s="1">
        <v>25.124799045038529</v>
      </c>
      <c r="CW33" s="1"/>
      <c r="CX33" s="1">
        <v>4.1943890498117824</v>
      </c>
      <c r="CY33" s="1"/>
      <c r="CZ33" s="1">
        <v>1.4697792781985812</v>
      </c>
      <c r="DA33" s="1"/>
      <c r="DB33" s="1"/>
      <c r="DC33" s="1"/>
      <c r="DD33" s="1">
        <v>11.146922434401912</v>
      </c>
      <c r="DE33" s="1"/>
      <c r="DF33" s="1"/>
      <c r="DG33" s="1">
        <v>45.951124611184724</v>
      </c>
      <c r="DH33" s="1"/>
      <c r="DI33" s="1"/>
      <c r="DJ33" s="1"/>
      <c r="DK33" s="1"/>
      <c r="DL33" s="1"/>
      <c r="DM33" s="1"/>
      <c r="DN33" s="1"/>
      <c r="DO33" s="1"/>
      <c r="DP33" s="1"/>
      <c r="DQ33" s="1">
        <v>22.293844868803824</v>
      </c>
      <c r="DR33" s="1"/>
      <c r="DS33" s="1">
        <v>11.146922434401912</v>
      </c>
      <c r="DT33" s="1">
        <v>1.3634348735770774</v>
      </c>
      <c r="DU33" s="1"/>
      <c r="DV33" s="1"/>
      <c r="DW33" s="1">
        <v>12.510357307978989</v>
      </c>
      <c r="DX33" s="1"/>
      <c r="DY33" s="140">
        <v>738.73457879250452</v>
      </c>
      <c r="DZ33" s="1"/>
      <c r="EA33" s="1"/>
      <c r="EB33" s="1">
        <v>199.68553264272717</v>
      </c>
      <c r="EC33" s="1"/>
      <c r="ED33" s="1"/>
      <c r="EE33" s="1">
        <v>2.8309541762347052</v>
      </c>
      <c r="EF33" s="1"/>
      <c r="EG33" s="1"/>
      <c r="EH33" s="1">
        <v>80.042478983868421</v>
      </c>
      <c r="EI33" s="1">
        <v>534.7403962969322</v>
      </c>
      <c r="EJ33" s="1">
        <v>145.16873566138196</v>
      </c>
      <c r="EK33" s="1">
        <v>12.510357307978989</v>
      </c>
      <c r="EL33" s="1"/>
      <c r="EM33" s="1">
        <v>664.71109588921672</v>
      </c>
      <c r="EN33" s="1"/>
      <c r="EO33" s="1">
        <v>126.35417206274983</v>
      </c>
      <c r="EP33" s="1">
        <v>16.99250498403109</v>
      </c>
      <c r="EQ33" s="1"/>
      <c r="ER33" s="1">
        <v>83.765435210280117</v>
      </c>
      <c r="ES33" s="1"/>
      <c r="ET33" s="1">
        <v>33.622181524824548</v>
      </c>
      <c r="EU33" s="1"/>
      <c r="EV33" s="1">
        <v>13.977876610636617</v>
      </c>
      <c r="EW33" s="1">
        <v>194.05263890234102</v>
      </c>
      <c r="EX33" s="1">
        <v>323.94373575850915</v>
      </c>
      <c r="EY33" s="140">
        <v>2432.3980960117128</v>
      </c>
      <c r="EZ33" s="1"/>
      <c r="FA33" s="1">
        <v>1.4697792781985812</v>
      </c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40">
        <v>1.4697792781985812</v>
      </c>
      <c r="FP33" s="1">
        <v>3238.4833822584878</v>
      </c>
    </row>
    <row r="34" spans="2:172" hidden="1" outlineLevel="1" x14ac:dyDescent="0.25">
      <c r="B34" s="57"/>
      <c r="C34" s="42" t="s">
        <v>14</v>
      </c>
      <c r="D34" s="1"/>
      <c r="E34" s="1">
        <v>25.242494735148469</v>
      </c>
      <c r="F34" s="1">
        <v>6.8205668877487167</v>
      </c>
      <c r="G34" s="1"/>
      <c r="H34" s="1"/>
      <c r="I34" s="1"/>
      <c r="J34" s="140">
        <v>32.063061622897187</v>
      </c>
      <c r="K34" s="1"/>
      <c r="L34" s="1"/>
      <c r="M34" s="1"/>
      <c r="N34" s="1"/>
      <c r="O34" s="1"/>
      <c r="P34" s="1"/>
      <c r="Q34" s="1">
        <v>6.8205668877487167</v>
      </c>
      <c r="R34" s="1"/>
      <c r="S34" s="1"/>
      <c r="T34" s="140">
        <v>6.8205668877487167</v>
      </c>
      <c r="U34" s="1">
        <v>4.1727808069792802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>
        <v>10.246368414466273</v>
      </c>
      <c r="AO34" s="1"/>
      <c r="AP34" s="1"/>
      <c r="AQ34" s="1"/>
      <c r="AR34" s="1"/>
      <c r="AS34" s="1"/>
      <c r="AT34" s="1"/>
      <c r="AU34" s="1"/>
      <c r="AV34" s="1"/>
      <c r="AW34" s="1">
        <v>6.8205668877487167</v>
      </c>
      <c r="AX34" s="1"/>
      <c r="AY34" s="1"/>
      <c r="AZ34" s="1"/>
      <c r="BA34" s="1"/>
      <c r="BB34" s="1">
        <v>3.425801526717557</v>
      </c>
      <c r="BC34" s="1"/>
      <c r="BD34" s="1"/>
      <c r="BE34" s="1"/>
      <c r="BF34" s="140">
        <v>24.665517635911826</v>
      </c>
      <c r="BG34" s="1"/>
      <c r="BH34" s="1"/>
      <c r="BI34" s="1"/>
      <c r="BJ34" s="1"/>
      <c r="BK34" s="1"/>
      <c r="BL34" s="1">
        <v>6.8205668877487167</v>
      </c>
      <c r="BM34" s="1"/>
      <c r="BN34" s="1"/>
      <c r="BO34" s="1"/>
      <c r="BP34" s="1">
        <v>6.8205668877487167</v>
      </c>
      <c r="BQ34" s="1"/>
      <c r="BR34" s="1"/>
      <c r="BS34" s="1"/>
      <c r="BT34" s="1">
        <v>4.1727808069792802</v>
      </c>
      <c r="BU34" s="1"/>
      <c r="BV34" s="1"/>
      <c r="BW34" s="1">
        <v>4.1727808069792802</v>
      </c>
      <c r="BX34" s="1"/>
      <c r="BY34" s="1"/>
      <c r="BZ34" s="1"/>
      <c r="CA34" s="1"/>
      <c r="CB34" s="1"/>
      <c r="CC34" s="1"/>
      <c r="CD34" s="1"/>
      <c r="CE34" s="1"/>
      <c r="CF34" s="1"/>
      <c r="CG34" s="1">
        <v>3.425801526717557</v>
      </c>
      <c r="CH34" s="1"/>
      <c r="CI34" s="1"/>
      <c r="CJ34" s="1"/>
      <c r="CK34" s="1">
        <v>40.923401326492304</v>
      </c>
      <c r="CL34" s="1"/>
      <c r="CM34" s="1"/>
      <c r="CN34" s="1"/>
      <c r="CO34" s="1"/>
      <c r="CP34" s="1">
        <v>207.93500498775413</v>
      </c>
      <c r="CQ34" s="1"/>
      <c r="CR34" s="1">
        <v>10.246368414466273</v>
      </c>
      <c r="CS34" s="1">
        <v>7.5985823336968377</v>
      </c>
      <c r="CT34" s="1"/>
      <c r="CU34" s="1">
        <v>6.8205668877487167</v>
      </c>
      <c r="CV34" s="1">
        <v>4.1727808069792802</v>
      </c>
      <c r="CW34" s="1"/>
      <c r="CX34" s="1">
        <v>6.8205668877487167</v>
      </c>
      <c r="CY34" s="1"/>
      <c r="CZ34" s="1"/>
      <c r="DA34" s="1"/>
      <c r="DB34" s="1"/>
      <c r="DC34" s="1"/>
      <c r="DD34" s="1">
        <v>4.002778625954198</v>
      </c>
      <c r="DE34" s="1"/>
      <c r="DF34" s="1"/>
      <c r="DG34" s="1">
        <v>13.641133775497433</v>
      </c>
      <c r="DH34" s="1"/>
      <c r="DI34" s="1"/>
      <c r="DJ34" s="1"/>
      <c r="DK34" s="1"/>
      <c r="DL34" s="1">
        <v>3.425801526717557</v>
      </c>
      <c r="DM34" s="1">
        <v>6.8205668877487167</v>
      </c>
      <c r="DN34" s="1"/>
      <c r="DO34" s="1"/>
      <c r="DP34" s="1"/>
      <c r="DQ34" s="1"/>
      <c r="DR34" s="1"/>
      <c r="DS34" s="1"/>
      <c r="DT34" s="1"/>
      <c r="DU34" s="1"/>
      <c r="DV34" s="1">
        <v>4.1727808069792802</v>
      </c>
      <c r="DW34" s="1">
        <v>6.8205668877487167</v>
      </c>
      <c r="DX34" s="1"/>
      <c r="DY34" s="140">
        <v>348.81339707170577</v>
      </c>
      <c r="DZ34" s="1"/>
      <c r="EA34" s="1"/>
      <c r="EB34" s="1">
        <v>45.127218299157981</v>
      </c>
      <c r="EC34" s="1"/>
      <c r="ED34" s="1"/>
      <c r="EE34" s="1"/>
      <c r="EF34" s="1"/>
      <c r="EG34" s="1"/>
      <c r="EH34" s="1">
        <v>39.630607790907632</v>
      </c>
      <c r="EI34" s="1">
        <v>88.013625435758073</v>
      </c>
      <c r="EJ34" s="1">
        <v>38.275615245722861</v>
      </c>
      <c r="EK34" s="1">
        <v>4.002778625954198</v>
      </c>
      <c r="EL34" s="1">
        <v>6.8205668877487167</v>
      </c>
      <c r="EM34" s="1">
        <v>337.697551531187</v>
      </c>
      <c r="EN34" s="1"/>
      <c r="EO34" s="1">
        <v>41.701416772440417</v>
      </c>
      <c r="EP34" s="1"/>
      <c r="EQ34" s="1"/>
      <c r="ER34" s="1">
        <v>32.671074887820225</v>
      </c>
      <c r="ES34" s="1"/>
      <c r="ET34" s="1">
        <v>10.993347694727998</v>
      </c>
      <c r="EU34" s="1"/>
      <c r="EV34" s="1"/>
      <c r="EW34" s="1">
        <v>1233.0868778804722</v>
      </c>
      <c r="EX34" s="1"/>
      <c r="EY34" s="140">
        <v>1878.0206810518976</v>
      </c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40"/>
      <c r="FP34" s="1">
        <v>2290.383224270161</v>
      </c>
    </row>
    <row r="35" spans="2:172" collapsed="1" x14ac:dyDescent="0.25">
      <c r="B35" s="142" t="s">
        <v>961</v>
      </c>
      <c r="C35" s="142"/>
      <c r="D35" s="143">
        <v>44.542852000552223</v>
      </c>
      <c r="E35" s="143">
        <v>1075.892821631056</v>
      </c>
      <c r="F35" s="143">
        <v>71.361157306271153</v>
      </c>
      <c r="G35" s="143"/>
      <c r="H35" s="143">
        <v>19.831486389978313</v>
      </c>
      <c r="I35" s="143">
        <v>35.720862581540388</v>
      </c>
      <c r="J35" s="144">
        <v>1247.3491799093981</v>
      </c>
      <c r="K35" s="143"/>
      <c r="L35" s="143">
        <v>6.8906252626805244</v>
      </c>
      <c r="M35" s="143">
        <v>37.027873330353685</v>
      </c>
      <c r="N35" s="143"/>
      <c r="O35" s="143">
        <v>17.421072811527964</v>
      </c>
      <c r="P35" s="143">
        <v>14.742448524461535</v>
      </c>
      <c r="Q35" s="143">
        <v>21.563015412210252</v>
      </c>
      <c r="R35" s="143">
        <v>34.573934914439846</v>
      </c>
      <c r="S35" s="143">
        <v>6.8906252626805244</v>
      </c>
      <c r="T35" s="144">
        <v>139.10959551835435</v>
      </c>
      <c r="U35" s="143">
        <v>55.595207919488139</v>
      </c>
      <c r="V35" s="143"/>
      <c r="W35" s="143"/>
      <c r="X35" s="143"/>
      <c r="Y35" s="143">
        <v>5.949027338208011</v>
      </c>
      <c r="Z35" s="143"/>
      <c r="AA35" s="143"/>
      <c r="AB35" s="143"/>
      <c r="AC35" s="143"/>
      <c r="AD35" s="143"/>
      <c r="AE35" s="143">
        <v>48.560515182428929</v>
      </c>
      <c r="AF35" s="143">
        <v>15.34291921647374</v>
      </c>
      <c r="AG35" s="143">
        <v>41.262548993954837</v>
      </c>
      <c r="AH35" s="143"/>
      <c r="AI35" s="143"/>
      <c r="AJ35" s="143"/>
      <c r="AK35" s="143">
        <v>73.274153648121285</v>
      </c>
      <c r="AL35" s="143"/>
      <c r="AM35" s="143"/>
      <c r="AN35" s="143">
        <v>286.51599157402666</v>
      </c>
      <c r="AO35" s="143">
        <v>25.86094372203031</v>
      </c>
      <c r="AP35" s="143">
        <v>17.262703268621372</v>
      </c>
      <c r="AQ35" s="143">
        <v>6.8906252626805244</v>
      </c>
      <c r="AR35" s="143">
        <v>16.919893236902148</v>
      </c>
      <c r="AS35" s="143"/>
      <c r="AT35" s="143"/>
      <c r="AU35" s="143"/>
      <c r="AV35" s="143">
        <v>12.526120103285638</v>
      </c>
      <c r="AW35" s="143">
        <v>20.945694503242635</v>
      </c>
      <c r="AX35" s="143"/>
      <c r="AY35" s="143"/>
      <c r="AZ35" s="143"/>
      <c r="BA35" s="143"/>
      <c r="BB35" s="143">
        <v>3.425801526717557</v>
      </c>
      <c r="BC35" s="143"/>
      <c r="BD35" s="143">
        <v>3.0685914552736979</v>
      </c>
      <c r="BE35" s="143">
        <v>13.781250525361049</v>
      </c>
      <c r="BF35" s="144">
        <v>647.18198747681663</v>
      </c>
      <c r="BG35" s="143">
        <v>353.77672952821899</v>
      </c>
      <c r="BH35" s="143">
        <v>6.8906252626805244</v>
      </c>
      <c r="BI35" s="143"/>
      <c r="BJ35" s="143">
        <v>11.977833253722148</v>
      </c>
      <c r="BK35" s="143">
        <v>6.8906252626805244</v>
      </c>
      <c r="BL35" s="143">
        <v>308.23527678489774</v>
      </c>
      <c r="BM35" s="143">
        <v>15.69469430844874</v>
      </c>
      <c r="BN35" s="143">
        <v>1.4697792781985812</v>
      </c>
      <c r="BO35" s="143">
        <v>1106.807603491392</v>
      </c>
      <c r="BP35" s="143">
        <v>94.250409273085452</v>
      </c>
      <c r="BQ35" s="143"/>
      <c r="BR35" s="143"/>
      <c r="BS35" s="143"/>
      <c r="BT35" s="143">
        <v>53.676702775493581</v>
      </c>
      <c r="BU35" s="143">
        <v>261.15591900073554</v>
      </c>
      <c r="BV35" s="143"/>
      <c r="BW35" s="143">
        <v>4.1727808069792802</v>
      </c>
      <c r="BX35" s="143">
        <v>355.89183722206042</v>
      </c>
      <c r="BY35" s="143">
        <v>92.268020946541284</v>
      </c>
      <c r="BZ35" s="143">
        <v>31.401566319218404</v>
      </c>
      <c r="CA35" s="143">
        <v>6.1848884932997086</v>
      </c>
      <c r="CB35" s="143">
        <v>62.672453874225788</v>
      </c>
      <c r="CC35" s="143">
        <v>16.518643942416716</v>
      </c>
      <c r="CD35" s="143">
        <v>137.75810235629453</v>
      </c>
      <c r="CE35" s="143">
        <v>55.561791996756256</v>
      </c>
      <c r="CF35" s="143">
        <v>27.382661964327468</v>
      </c>
      <c r="CG35" s="143">
        <v>19.112516709156353</v>
      </c>
      <c r="CH35" s="143">
        <v>2.8390368342458934</v>
      </c>
      <c r="CI35" s="143"/>
      <c r="CJ35" s="143">
        <v>56.102033712142735</v>
      </c>
      <c r="CK35" s="143">
        <v>994.32078780042252</v>
      </c>
      <c r="CL35" s="143">
        <v>105.4726889019604</v>
      </c>
      <c r="CM35" s="143">
        <v>1.3634348735770774</v>
      </c>
      <c r="CN35" s="143">
        <v>246.80885538159947</v>
      </c>
      <c r="CO35" s="143"/>
      <c r="CP35" s="143">
        <v>8258.2846204378911</v>
      </c>
      <c r="CQ35" s="143">
        <v>34.886357030254992</v>
      </c>
      <c r="CR35" s="143">
        <v>777.57486599100423</v>
      </c>
      <c r="CS35" s="143">
        <v>287.62231185931029</v>
      </c>
      <c r="CT35" s="143">
        <v>28.668654062023435</v>
      </c>
      <c r="CU35" s="143">
        <v>378.27503054718221</v>
      </c>
      <c r="CV35" s="143">
        <v>325.95353804498262</v>
      </c>
      <c r="CW35" s="143">
        <v>9.1468790774874424</v>
      </c>
      <c r="CX35" s="143">
        <v>116.46977454391229</v>
      </c>
      <c r="CY35" s="143">
        <v>8.9148869555162804</v>
      </c>
      <c r="CZ35" s="143">
        <v>134.94092472329052</v>
      </c>
      <c r="DA35" s="143"/>
      <c r="DB35" s="143">
        <v>66.064852831081581</v>
      </c>
      <c r="DC35" s="143"/>
      <c r="DD35" s="143">
        <v>58.970651056392136</v>
      </c>
      <c r="DE35" s="143">
        <v>108.29601323626861</v>
      </c>
      <c r="DF35" s="143">
        <v>20.978414057078854</v>
      </c>
      <c r="DG35" s="143">
        <v>926.80288327537573</v>
      </c>
      <c r="DH35" s="143">
        <v>41.999464182086456</v>
      </c>
      <c r="DI35" s="143"/>
      <c r="DJ35" s="143">
        <v>50.884348587918623</v>
      </c>
      <c r="DK35" s="143"/>
      <c r="DL35" s="143">
        <v>299.20672913050845</v>
      </c>
      <c r="DM35" s="143">
        <v>120.93265064971614</v>
      </c>
      <c r="DN35" s="143">
        <v>16.986942741290882</v>
      </c>
      <c r="DO35" s="143">
        <v>12.867883561323747</v>
      </c>
      <c r="DP35" s="143">
        <v>15.805512218196805</v>
      </c>
      <c r="DQ35" s="143">
        <v>147.73562413578796</v>
      </c>
      <c r="DR35" s="143">
        <v>61.376736737253609</v>
      </c>
      <c r="DS35" s="143">
        <v>65.202579118442898</v>
      </c>
      <c r="DT35" s="143">
        <v>98.446613720154957</v>
      </c>
      <c r="DU35" s="143"/>
      <c r="DV35" s="143">
        <v>19.978293025176086</v>
      </c>
      <c r="DW35" s="143">
        <v>173.63994078874865</v>
      </c>
      <c r="DX35" s="143">
        <v>117.61219287005444</v>
      </c>
      <c r="DY35" s="144">
        <v>17221.184469550488</v>
      </c>
      <c r="DZ35" s="143">
        <v>213.53028850583422</v>
      </c>
      <c r="EA35" s="143">
        <v>8.5601474382129581</v>
      </c>
      <c r="EB35" s="143">
        <v>3606.4058708206699</v>
      </c>
      <c r="EC35" s="143">
        <v>141.17416355119101</v>
      </c>
      <c r="ED35" s="143">
        <v>13.438440493641822</v>
      </c>
      <c r="EE35" s="143">
        <v>411.51678537252548</v>
      </c>
      <c r="EF35" s="143">
        <v>18.513575321428966</v>
      </c>
      <c r="EG35" s="143">
        <v>16.72589096199485</v>
      </c>
      <c r="EH35" s="143">
        <v>882.80718992096911</v>
      </c>
      <c r="EI35" s="143">
        <v>6439.4338231238025</v>
      </c>
      <c r="EJ35" s="143">
        <v>928.61388425579969</v>
      </c>
      <c r="EK35" s="143">
        <v>112.80054580485337</v>
      </c>
      <c r="EL35" s="143">
        <v>384.49973978996582</v>
      </c>
      <c r="EM35" s="143">
        <v>12520.422246240018</v>
      </c>
      <c r="EN35" s="143"/>
      <c r="EO35" s="143">
        <v>1440.8890062525506</v>
      </c>
      <c r="EP35" s="143">
        <v>79.702062637407579</v>
      </c>
      <c r="EQ35" s="143">
        <v>19.923178305599013</v>
      </c>
      <c r="ER35" s="143">
        <v>2504.1639265994013</v>
      </c>
      <c r="ES35" s="143">
        <v>31.054847584786174</v>
      </c>
      <c r="ET35" s="143">
        <v>732.5333299189416</v>
      </c>
      <c r="EU35" s="143">
        <v>32.665897559000094</v>
      </c>
      <c r="EV35" s="143">
        <v>63.117306672963437</v>
      </c>
      <c r="EW35" s="143">
        <v>7179.4364120675518</v>
      </c>
      <c r="EX35" s="143">
        <v>843.04105232931556</v>
      </c>
      <c r="EY35" s="144">
        <v>38624.969611528431</v>
      </c>
      <c r="EZ35" s="143">
        <v>14.12512761549392</v>
      </c>
      <c r="FA35" s="143">
        <v>42.732328272153417</v>
      </c>
      <c r="FB35" s="143">
        <v>12.369776986599417</v>
      </c>
      <c r="FC35" s="143">
        <v>59.690047759862189</v>
      </c>
      <c r="FD35" s="143">
        <v>22.152196337941</v>
      </c>
      <c r="FE35" s="143">
        <v>9.1468790774874424</v>
      </c>
      <c r="FF35" s="143">
        <v>20.00395788537141</v>
      </c>
      <c r="FG35" s="143"/>
      <c r="FH35" s="143">
        <v>6.8906252626805244</v>
      </c>
      <c r="FI35" s="143">
        <v>25.279348434154656</v>
      </c>
      <c r="FJ35" s="143"/>
      <c r="FK35" s="143">
        <v>14.742448524461535</v>
      </c>
      <c r="FL35" s="143"/>
      <c r="FM35" s="143"/>
      <c r="FN35" s="143">
        <v>2.8390368342458934</v>
      </c>
      <c r="FO35" s="144">
        <v>229.97177299045143</v>
      </c>
      <c r="FP35" s="143">
        <v>58109.766616973939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G35"/>
  <sheetViews>
    <sheetView zoomScale="80" zoomScaleNormal="8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B7" sqref="B7"/>
    </sheetView>
  </sheetViews>
  <sheetFormatPr defaultRowHeight="15" outlineLevelRow="1" outlineLevelCol="1" x14ac:dyDescent="0.25"/>
  <cols>
    <col min="1" max="1" width="29.28515625" bestFit="1" customWidth="1"/>
    <col min="2" max="2" width="31.42578125" customWidth="1"/>
    <col min="3" max="3" width="31" bestFit="1" customWidth="1"/>
    <col min="4" max="4" width="19.140625" hidden="1" customWidth="1" outlineLevel="1"/>
    <col min="5" max="5" width="13.28515625" hidden="1" customWidth="1" outlineLevel="1"/>
    <col min="6" max="6" width="12.140625" hidden="1" customWidth="1" outlineLevel="1"/>
    <col min="7" max="7" width="8.140625" hidden="1" customWidth="1" outlineLevel="1"/>
    <col min="8" max="8" width="21.140625" bestFit="1" customWidth="1" collapsed="1"/>
    <col min="9" max="9" width="17" hidden="1" customWidth="1" outlineLevel="1"/>
    <col min="10" max="10" width="12.7109375" hidden="1" customWidth="1" outlineLevel="1"/>
    <col min="11" max="11" width="16.28515625" hidden="1" customWidth="1" outlineLevel="1"/>
    <col min="12" max="12" width="19" bestFit="1" customWidth="1" collapsed="1"/>
    <col min="13" max="13" width="28.28515625" hidden="1" customWidth="1" outlineLevel="1"/>
    <col min="14" max="14" width="19.5703125" hidden="1" customWidth="1" outlineLevel="1"/>
    <col min="15" max="15" width="23.7109375" hidden="1" customWidth="1" outlineLevel="1"/>
    <col min="16" max="16" width="10.7109375" hidden="1" customWidth="1" outlineLevel="1"/>
    <col min="17" max="17" width="9.28515625" hidden="1" customWidth="1" outlineLevel="1"/>
    <col min="18" max="18" width="10.28515625" hidden="1" customWidth="1" outlineLevel="1"/>
    <col min="19" max="19" width="19.140625" hidden="1" customWidth="1" outlineLevel="1"/>
    <col min="20" max="20" width="14.7109375" hidden="1" customWidth="1" outlineLevel="1"/>
    <col min="21" max="21" width="22.140625" hidden="1" customWidth="1" outlineLevel="1"/>
    <col min="22" max="23" width="10.28515625" hidden="1" customWidth="1" outlineLevel="1"/>
    <col min="24" max="24" width="8.7109375" hidden="1" customWidth="1" outlineLevel="1"/>
    <col min="25" max="25" width="10.85546875" hidden="1" customWidth="1" outlineLevel="1"/>
    <col min="26" max="26" width="8.28515625" hidden="1" customWidth="1" outlineLevel="1"/>
    <col min="27" max="27" width="8.7109375" hidden="1" customWidth="1" outlineLevel="1"/>
    <col min="28" max="28" width="10" hidden="1" customWidth="1" outlineLevel="1"/>
    <col min="29" max="29" width="10.7109375" hidden="1" customWidth="1" outlineLevel="1" collapsed="1"/>
    <col min="30" max="30" width="14" hidden="1" customWidth="1" outlineLevel="1"/>
    <col min="31" max="31" width="17.28515625" hidden="1" customWidth="1" outlineLevel="1"/>
    <col min="32" max="32" width="34.42578125" bestFit="1" customWidth="1" collapsed="1"/>
    <col min="33" max="33" width="11.140625" hidden="1" customWidth="1" outlineLevel="1"/>
    <col min="34" max="34" width="19.42578125" hidden="1" customWidth="1" outlineLevel="1"/>
    <col min="35" max="36" width="8.85546875" hidden="1" customWidth="1" outlineLevel="1"/>
    <col min="37" max="37" width="12.28515625" hidden="1" customWidth="1" outlineLevel="1"/>
    <col min="38" max="38" width="9.7109375" hidden="1" customWidth="1" outlineLevel="1"/>
    <col min="39" max="39" width="9" hidden="1" customWidth="1" outlineLevel="1"/>
    <col min="40" max="40" width="18.7109375" hidden="1" customWidth="1" outlineLevel="1"/>
    <col min="41" max="42" width="12" hidden="1" customWidth="1" outlineLevel="1"/>
    <col min="43" max="43" width="10.28515625" hidden="1" customWidth="1" outlineLevel="1"/>
    <col min="44" max="44" width="23.5703125" hidden="1" customWidth="1" outlineLevel="1"/>
    <col min="45" max="45" width="10.85546875" hidden="1" customWidth="1" outlineLevel="1"/>
    <col min="46" max="46" width="11.5703125" hidden="1" customWidth="1" outlineLevel="1"/>
    <col min="47" max="47" width="9.85546875" hidden="1" customWidth="1" outlineLevel="1"/>
    <col min="48" max="48" width="15.7109375" hidden="1" customWidth="1" outlineLevel="1"/>
    <col min="49" max="49" width="6.85546875" hidden="1" customWidth="1" outlineLevel="1"/>
    <col min="50" max="50" width="9.28515625" hidden="1" customWidth="1" outlineLevel="1"/>
    <col min="51" max="51" width="10.85546875" hidden="1" customWidth="1" outlineLevel="1"/>
    <col min="52" max="52" width="9.28515625" hidden="1" customWidth="1" outlineLevel="1"/>
    <col min="53" max="53" width="12.7109375" hidden="1" customWidth="1" outlineLevel="1"/>
    <col min="54" max="54" width="8.7109375" hidden="1" customWidth="1" outlineLevel="1"/>
    <col min="55" max="55" width="8.85546875" hidden="1" customWidth="1" outlineLevel="1"/>
    <col min="56" max="56" width="10.7109375" hidden="1" customWidth="1" outlineLevel="1"/>
    <col min="57" max="57" width="7.7109375" hidden="1" customWidth="1" outlineLevel="1"/>
    <col min="58" max="58" width="11.5703125" hidden="1" customWidth="1" outlineLevel="1"/>
    <col min="59" max="59" width="7.7109375" hidden="1" customWidth="1" outlineLevel="1"/>
    <col min="60" max="60" width="16.5703125" hidden="1" customWidth="1" outlineLevel="1"/>
    <col min="61" max="61" width="14.28515625" hidden="1" customWidth="1" outlineLevel="1"/>
    <col min="62" max="62" width="12.28515625" hidden="1" customWidth="1" outlineLevel="1"/>
    <col min="63" max="63" width="10.28515625" hidden="1" customWidth="1" outlineLevel="1"/>
    <col min="64" max="64" width="9.7109375" hidden="1" customWidth="1" outlineLevel="1"/>
    <col min="65" max="65" width="8.28515625" hidden="1" customWidth="1" outlineLevel="1"/>
    <col min="66" max="66" width="11" hidden="1" customWidth="1" outlineLevel="1"/>
    <col min="67" max="67" width="8.7109375" hidden="1" customWidth="1" outlineLevel="1"/>
    <col min="68" max="68" width="10.42578125" hidden="1" customWidth="1" outlineLevel="1"/>
    <col min="69" max="70" width="18.7109375" hidden="1" customWidth="1" outlineLevel="1"/>
    <col min="71" max="71" width="7.28515625" hidden="1" customWidth="1" outlineLevel="1"/>
    <col min="72" max="72" width="6.140625" hidden="1" customWidth="1" outlineLevel="1"/>
    <col min="73" max="73" width="7.7109375" hidden="1" customWidth="1" outlineLevel="1"/>
    <col min="74" max="74" width="8.5703125" hidden="1" customWidth="1" outlineLevel="1"/>
    <col min="75" max="75" width="7.140625" hidden="1" customWidth="1" outlineLevel="1" collapsed="1"/>
    <col min="76" max="76" width="10.42578125" hidden="1" customWidth="1" outlineLevel="1"/>
    <col min="77" max="77" width="22.28515625" hidden="1" customWidth="1" outlineLevel="1"/>
    <col min="78" max="78" width="7.140625" hidden="1" customWidth="1" outlineLevel="1"/>
    <col min="79" max="79" width="6.140625" hidden="1" customWidth="1" outlineLevel="1"/>
    <col min="80" max="80" width="15.42578125" hidden="1" customWidth="1" outlineLevel="1"/>
    <col min="81" max="81" width="17.28515625" bestFit="1" customWidth="1" collapsed="1"/>
    <col min="82" max="82" width="15" hidden="1" customWidth="1" outlineLevel="1"/>
    <col min="83" max="83" width="9.7109375" hidden="1" customWidth="1" outlineLevel="1"/>
    <col min="84" max="84" width="9.28515625" hidden="1" customWidth="1" outlineLevel="1"/>
    <col min="85" max="85" width="9.42578125" hidden="1" customWidth="1" outlineLevel="1"/>
    <col min="86" max="86" width="17.28515625" hidden="1" customWidth="1" outlineLevel="1"/>
    <col min="87" max="87" width="8.140625" hidden="1" customWidth="1" outlineLevel="1"/>
    <col min="88" max="88" width="10.85546875" hidden="1" customWidth="1" outlineLevel="1"/>
    <col min="89" max="89" width="20.140625" hidden="1" customWidth="1" outlineLevel="1"/>
    <col min="90" max="90" width="9.28515625" hidden="1" customWidth="1" outlineLevel="1"/>
    <col min="91" max="91" width="12" hidden="1" customWidth="1" outlineLevel="1"/>
    <col min="92" max="92" width="11" hidden="1" customWidth="1" outlineLevel="1"/>
    <col min="93" max="93" width="8.7109375" hidden="1" customWidth="1" outlineLevel="1"/>
    <col min="94" max="94" width="11.28515625" hidden="1" customWidth="1" outlineLevel="1"/>
    <col min="95" max="95" width="19.140625" hidden="1" customWidth="1" outlineLevel="1"/>
    <col min="96" max="96" width="20" hidden="1" customWidth="1" outlineLevel="1"/>
    <col min="97" max="97" width="12.28515625" hidden="1" customWidth="1" outlineLevel="1"/>
    <col min="98" max="98" width="14.140625" hidden="1" customWidth="1" outlineLevel="1"/>
    <col min="99" max="99" width="6.85546875" hidden="1" customWidth="1" outlineLevel="1"/>
    <col min="100" max="100" width="7.7109375" hidden="1" customWidth="1" outlineLevel="1"/>
    <col min="101" max="101" width="7.7109375" hidden="1" customWidth="1" outlineLevel="1" collapsed="1"/>
    <col min="102" max="102" width="9.7109375" hidden="1" customWidth="1" outlineLevel="1"/>
    <col min="103" max="103" width="21.28515625" bestFit="1" customWidth="1" collapsed="1"/>
    <col min="104" max="104" width="10.28515625" hidden="1" customWidth="1" outlineLevel="1" collapsed="1"/>
    <col min="105" max="105" width="7.7109375" hidden="1" customWidth="1" outlineLevel="1"/>
    <col min="106" max="106" width="7.85546875" hidden="1" customWidth="1" outlineLevel="1"/>
    <col min="107" max="107" width="9.42578125" hidden="1" customWidth="1" outlineLevel="1"/>
    <col min="108" max="108" width="12" hidden="1" customWidth="1" outlineLevel="1"/>
    <col min="109" max="109" width="8.28515625" hidden="1" customWidth="1" outlineLevel="1"/>
    <col min="110" max="110" width="16.5703125" bestFit="1" customWidth="1" collapsed="1"/>
    <col min="111" max="111" width="18.28515625" bestFit="1" customWidth="1"/>
    <col min="120" max="120" width="31" bestFit="1" customWidth="1"/>
  </cols>
  <sheetData>
    <row r="1" spans="1:111" x14ac:dyDescent="0.25">
      <c r="A1" s="7" t="s">
        <v>504</v>
      </c>
    </row>
    <row r="3" spans="1:111" ht="18.75" x14ac:dyDescent="0.3">
      <c r="A3" s="8" t="s">
        <v>704</v>
      </c>
    </row>
    <row r="5" spans="1:111" x14ac:dyDescent="0.25">
      <c r="A5" t="s">
        <v>502</v>
      </c>
      <c r="B5" s="4" t="s">
        <v>505</v>
      </c>
      <c r="H5" s="4"/>
    </row>
    <row r="6" spans="1:111" x14ac:dyDescent="0.25">
      <c r="A6" t="s">
        <v>503</v>
      </c>
      <c r="B6" t="s">
        <v>1070</v>
      </c>
    </row>
    <row r="8" spans="1:111" x14ac:dyDescent="0.25">
      <c r="B8" s="95"/>
      <c r="C8" s="95" t="s">
        <v>1016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</row>
    <row r="9" spans="1:111" x14ac:dyDescent="0.25">
      <c r="B9" s="95"/>
      <c r="C9" s="95"/>
      <c r="D9" s="95" t="s">
        <v>665</v>
      </c>
      <c r="E9" s="95"/>
      <c r="F9" s="95"/>
      <c r="G9" s="95"/>
      <c r="H9" s="95" t="s">
        <v>933</v>
      </c>
      <c r="I9" s="95" t="s">
        <v>934</v>
      </c>
      <c r="J9" s="95"/>
      <c r="K9" s="95"/>
      <c r="L9" s="95" t="s">
        <v>938</v>
      </c>
      <c r="M9" s="95" t="s">
        <v>666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 t="s">
        <v>947</v>
      </c>
      <c r="AG9" s="95" t="s">
        <v>667</v>
      </c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 t="s">
        <v>959</v>
      </c>
      <c r="CD9" s="95" t="s">
        <v>668</v>
      </c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 t="s">
        <v>961</v>
      </c>
      <c r="CZ9" s="95" t="s">
        <v>669</v>
      </c>
      <c r="DA9" s="95"/>
      <c r="DB9" s="95"/>
      <c r="DC9" s="95"/>
      <c r="DD9" s="95"/>
      <c r="DE9" s="95"/>
      <c r="DF9" s="95" t="s">
        <v>971</v>
      </c>
      <c r="DG9" s="95" t="s">
        <v>18</v>
      </c>
    </row>
    <row r="10" spans="1:111" x14ac:dyDescent="0.25">
      <c r="B10" s="98" t="s">
        <v>998</v>
      </c>
      <c r="C10" s="98" t="s">
        <v>0</v>
      </c>
      <c r="D10" s="98" t="s">
        <v>448</v>
      </c>
      <c r="E10" s="98" t="s">
        <v>404</v>
      </c>
      <c r="F10" s="98" t="s">
        <v>449</v>
      </c>
      <c r="G10" s="98" t="s">
        <v>406</v>
      </c>
      <c r="H10" s="98"/>
      <c r="I10" s="98" t="s">
        <v>652</v>
      </c>
      <c r="J10" s="98" t="s">
        <v>452</v>
      </c>
      <c r="K10" s="98" t="s">
        <v>206</v>
      </c>
      <c r="L10" s="98"/>
      <c r="M10" s="98" t="s">
        <v>409</v>
      </c>
      <c r="N10" s="98" t="s">
        <v>410</v>
      </c>
      <c r="O10" s="98" t="s">
        <v>251</v>
      </c>
      <c r="P10" s="98" t="s">
        <v>411</v>
      </c>
      <c r="Q10" s="98" t="s">
        <v>453</v>
      </c>
      <c r="R10" s="98" t="s">
        <v>413</v>
      </c>
      <c r="S10" s="98" t="s">
        <v>414</v>
      </c>
      <c r="T10" s="98" t="s">
        <v>456</v>
      </c>
      <c r="U10" s="98" t="s">
        <v>415</v>
      </c>
      <c r="V10" s="98" t="s">
        <v>416</v>
      </c>
      <c r="W10" s="98" t="s">
        <v>250</v>
      </c>
      <c r="X10" s="98" t="s">
        <v>417</v>
      </c>
      <c r="Y10" s="98" t="s">
        <v>459</v>
      </c>
      <c r="Z10" s="98" t="s">
        <v>460</v>
      </c>
      <c r="AA10" s="98" t="s">
        <v>418</v>
      </c>
      <c r="AB10" s="98" t="s">
        <v>205</v>
      </c>
      <c r="AC10" s="98" t="s">
        <v>283</v>
      </c>
      <c r="AD10" s="98" t="s">
        <v>462</v>
      </c>
      <c r="AE10" s="98" t="s">
        <v>465</v>
      </c>
      <c r="AF10" s="98"/>
      <c r="AG10" s="98" t="s">
        <v>208</v>
      </c>
      <c r="AH10" s="98" t="s">
        <v>468</v>
      </c>
      <c r="AI10" s="98" t="s">
        <v>654</v>
      </c>
      <c r="AJ10" s="98" t="s">
        <v>469</v>
      </c>
      <c r="AK10" s="98" t="s">
        <v>422</v>
      </c>
      <c r="AL10" s="98" t="s">
        <v>1011</v>
      </c>
      <c r="AM10" s="98" t="s">
        <v>423</v>
      </c>
      <c r="AN10" s="98" t="s">
        <v>471</v>
      </c>
      <c r="AO10" s="98" t="s">
        <v>473</v>
      </c>
      <c r="AP10" s="98" t="s">
        <v>338</v>
      </c>
      <c r="AQ10" s="98" t="s">
        <v>424</v>
      </c>
      <c r="AR10" s="98" t="s">
        <v>124</v>
      </c>
      <c r="AS10" s="98" t="s">
        <v>425</v>
      </c>
      <c r="AT10" s="98" t="s">
        <v>426</v>
      </c>
      <c r="AU10" s="98" t="s">
        <v>162</v>
      </c>
      <c r="AV10" s="98" t="s">
        <v>427</v>
      </c>
      <c r="AW10" s="98" t="s">
        <v>244</v>
      </c>
      <c r="AX10" s="98" t="s">
        <v>477</v>
      </c>
      <c r="AY10" s="98" t="s">
        <v>478</v>
      </c>
      <c r="AZ10" s="98" t="s">
        <v>429</v>
      </c>
      <c r="BA10" s="98" t="s">
        <v>479</v>
      </c>
      <c r="BB10" s="98" t="s">
        <v>324</v>
      </c>
      <c r="BC10" s="98" t="s">
        <v>204</v>
      </c>
      <c r="BD10" s="98" t="s">
        <v>245</v>
      </c>
      <c r="BE10" s="98" t="s">
        <v>207</v>
      </c>
      <c r="BF10" s="98" t="s">
        <v>430</v>
      </c>
      <c r="BG10" s="98" t="s">
        <v>210</v>
      </c>
      <c r="BH10" s="98" t="s">
        <v>480</v>
      </c>
      <c r="BI10" s="98" t="s">
        <v>431</v>
      </c>
      <c r="BJ10" s="98" t="s">
        <v>164</v>
      </c>
      <c r="BK10" s="98" t="s">
        <v>432</v>
      </c>
      <c r="BL10" s="98" t="s">
        <v>483</v>
      </c>
      <c r="BM10" s="98" t="s">
        <v>484</v>
      </c>
      <c r="BN10" s="98" t="s">
        <v>243</v>
      </c>
      <c r="BO10" s="98" t="s">
        <v>433</v>
      </c>
      <c r="BP10" s="98" t="s">
        <v>434</v>
      </c>
      <c r="BQ10" s="98" t="s">
        <v>485</v>
      </c>
      <c r="BR10" s="98" t="s">
        <v>166</v>
      </c>
      <c r="BS10" s="98" t="s">
        <v>486</v>
      </c>
      <c r="BT10" s="98" t="s">
        <v>163</v>
      </c>
      <c r="BU10" s="98" t="s">
        <v>487</v>
      </c>
      <c r="BV10" s="98" t="s">
        <v>435</v>
      </c>
      <c r="BW10" s="98" t="s">
        <v>242</v>
      </c>
      <c r="BX10" s="98" t="s">
        <v>488</v>
      </c>
      <c r="BY10" s="98" t="s">
        <v>437</v>
      </c>
      <c r="BZ10" s="98" t="s">
        <v>871</v>
      </c>
      <c r="CA10" s="98" t="s">
        <v>490</v>
      </c>
      <c r="CB10" s="98" t="s">
        <v>491</v>
      </c>
      <c r="CC10" s="98"/>
      <c r="CD10" s="98" t="s">
        <v>438</v>
      </c>
      <c r="CE10" s="98" t="s">
        <v>220</v>
      </c>
      <c r="CF10" s="98" t="s">
        <v>439</v>
      </c>
      <c r="CG10" s="98" t="s">
        <v>1013</v>
      </c>
      <c r="CH10" s="98" t="s">
        <v>336</v>
      </c>
      <c r="CI10" s="98" t="s">
        <v>492</v>
      </c>
      <c r="CJ10" s="98" t="s">
        <v>663</v>
      </c>
      <c r="CK10" s="98" t="s">
        <v>440</v>
      </c>
      <c r="CL10" s="98" t="s">
        <v>209</v>
      </c>
      <c r="CM10" s="98" t="s">
        <v>314</v>
      </c>
      <c r="CN10" s="98" t="s">
        <v>493</v>
      </c>
      <c r="CO10" s="98" t="s">
        <v>441</v>
      </c>
      <c r="CP10" s="98" t="s">
        <v>325</v>
      </c>
      <c r="CQ10" s="98" t="s">
        <v>221</v>
      </c>
      <c r="CR10" s="98" t="s">
        <v>443</v>
      </c>
      <c r="CS10" s="98" t="s">
        <v>445</v>
      </c>
      <c r="CT10" s="98" t="s">
        <v>337</v>
      </c>
      <c r="CU10" s="98" t="s">
        <v>446</v>
      </c>
      <c r="CV10" s="98" t="s">
        <v>494</v>
      </c>
      <c r="CW10" s="98" t="s">
        <v>78</v>
      </c>
      <c r="CX10" s="98" t="s">
        <v>144</v>
      </c>
      <c r="CY10" s="98"/>
      <c r="CZ10" s="98" t="s">
        <v>495</v>
      </c>
      <c r="DA10" s="98" t="s">
        <v>496</v>
      </c>
      <c r="DB10" s="98" t="s">
        <v>963</v>
      </c>
      <c r="DC10" s="98" t="s">
        <v>664</v>
      </c>
      <c r="DD10" s="98" t="s">
        <v>447</v>
      </c>
      <c r="DE10" s="98" t="s">
        <v>1014</v>
      </c>
      <c r="DF10" s="98"/>
      <c r="DG10" s="98"/>
    </row>
    <row r="11" spans="1:111" s="42" customFormat="1" x14ac:dyDescent="0.25">
      <c r="B11" s="101" t="s">
        <v>690</v>
      </c>
      <c r="C11" s="102" t="s">
        <v>672</v>
      </c>
      <c r="D11" s="102">
        <v>15.634659369284158</v>
      </c>
      <c r="E11" s="102">
        <v>118.13900487730533</v>
      </c>
      <c r="F11" s="102">
        <v>12.127634435162987</v>
      </c>
      <c r="G11" s="102">
        <v>3.0096651522287656</v>
      </c>
      <c r="H11" s="145">
        <v>148.91096383398124</v>
      </c>
      <c r="I11" s="102">
        <v>12.998132935026142</v>
      </c>
      <c r="J11" s="102">
        <v>12.56902482630638</v>
      </c>
      <c r="K11" s="102">
        <v>12.998132935026142</v>
      </c>
      <c r="L11" s="145">
        <v>38.565290696358666</v>
      </c>
      <c r="M11" s="102">
        <v>37.043939883342375</v>
      </c>
      <c r="N11" s="102">
        <v>7.0817128077402058</v>
      </c>
      <c r="O11" s="102">
        <v>7.0817128077402058</v>
      </c>
      <c r="P11" s="102">
        <v>14.163425615480412</v>
      </c>
      <c r="Q11" s="102">
        <v>3.0096651522287656</v>
      </c>
      <c r="R11" s="102">
        <v>5.949027338208011</v>
      </c>
      <c r="S11" s="102">
        <v>5.288492560208665</v>
      </c>
      <c r="T11" s="102">
        <v>12.022008008695959</v>
      </c>
      <c r="U11" s="102">
        <v>9.0743574524338619</v>
      </c>
      <c r="V11" s="102">
        <v>8.2981577124374297</v>
      </c>
      <c r="W11" s="102">
        <v>53.782635571274866</v>
      </c>
      <c r="X11" s="102">
        <v>36.106039153829308</v>
      </c>
      <c r="Y11" s="102">
        <v>6.7849988362134948</v>
      </c>
      <c r="Z11" s="102">
        <v>8.0941854700800047</v>
      </c>
      <c r="AA11" s="102">
        <v>6.3022710886806053</v>
      </c>
      <c r="AB11" s="102">
        <v>3.0096651522287656</v>
      </c>
      <c r="AC11" s="102">
        <v>6.8470134321801659</v>
      </c>
      <c r="AD11" s="102">
        <v>6.0193303044575313</v>
      </c>
      <c r="AE11" s="102">
        <v>6.7849988362134948</v>
      </c>
      <c r="AF11" s="145">
        <v>242.74363718367408</v>
      </c>
      <c r="AG11" s="102">
        <v>114.32623276444036</v>
      </c>
      <c r="AH11" s="102">
        <v>6.8906252626805244</v>
      </c>
      <c r="AI11" s="102">
        <v>19.591119839644836</v>
      </c>
      <c r="AJ11" s="102">
        <v>25.567157761332524</v>
      </c>
      <c r="AK11" s="102">
        <v>12.624994217055391</v>
      </c>
      <c r="AL11" s="102">
        <v>14.038804104504962</v>
      </c>
      <c r="AM11" s="102">
        <v>6.8906252626805244</v>
      </c>
      <c r="AN11" s="102">
        <v>12.624994217055391</v>
      </c>
      <c r="AO11" s="102">
        <v>5.949027338208011</v>
      </c>
      <c r="AP11" s="102">
        <v>12.998132935026142</v>
      </c>
      <c r="AQ11" s="102">
        <v>4.7432676053585556</v>
      </c>
      <c r="AR11" s="102">
        <v>17.521847605839529</v>
      </c>
      <c r="AS11" s="102">
        <v>6.8906252626805244</v>
      </c>
      <c r="AT11" s="102">
        <v>6.547815230961298</v>
      </c>
      <c r="AU11" s="102">
        <v>173.78749356040649</v>
      </c>
      <c r="AV11" s="102">
        <v>25.138049652612761</v>
      </c>
      <c r="AW11" s="102">
        <v>12.998132935026142</v>
      </c>
      <c r="AX11" s="102">
        <v>4.2232123931519041</v>
      </c>
      <c r="AY11" s="102">
        <v>4.7432676053585556</v>
      </c>
      <c r="AZ11" s="102">
        <v>67.863094457451723</v>
      </c>
      <c r="BA11" s="102">
        <v>24.606156081359536</v>
      </c>
      <c r="BB11" s="102">
        <v>8.9148869555162804</v>
      </c>
      <c r="BC11" s="102">
        <v>614.53265122933351</v>
      </c>
      <c r="BD11" s="102">
        <v>93.39719743673048</v>
      </c>
      <c r="BE11" s="102">
        <v>1.3634348735770774</v>
      </c>
      <c r="BF11" s="102">
        <v>23.211730606829384</v>
      </c>
      <c r="BG11" s="102">
        <v>25.851829766951795</v>
      </c>
      <c r="BH11" s="102">
        <v>15.870559600219455</v>
      </c>
      <c r="BI11" s="102">
        <v>23.141549323045936</v>
      </c>
      <c r="BJ11" s="102">
        <v>42.621092449545245</v>
      </c>
      <c r="BK11" s="102">
        <v>6.547815230961298</v>
      </c>
      <c r="BL11" s="102">
        <v>38.565290696358666</v>
      </c>
      <c r="BM11" s="102">
        <v>12.56902482630638</v>
      </c>
      <c r="BN11" s="102">
        <v>12.624994217055391</v>
      </c>
      <c r="BO11" s="102">
        <v>21.9646129335366</v>
      </c>
      <c r="BP11" s="102">
        <v>41.572086587007831</v>
      </c>
      <c r="BQ11" s="102">
        <v>32.495172874095587</v>
      </c>
      <c r="BR11" s="102">
        <v>128.65063335381615</v>
      </c>
      <c r="BS11" s="102">
        <v>23.01381694949572</v>
      </c>
      <c r="BT11" s="102">
        <v>45.412358686986636</v>
      </c>
      <c r="BU11" s="102">
        <v>25.996265870052284</v>
      </c>
      <c r="BV11" s="102">
        <v>51.248092232390285</v>
      </c>
      <c r="BW11" s="102">
        <v>18.309921364808091</v>
      </c>
      <c r="BX11" s="102">
        <v>25.249988434110783</v>
      </c>
      <c r="BY11" s="102">
        <v>35.83795988178386</v>
      </c>
      <c r="BZ11" s="102">
        <v>34.246190429457727</v>
      </c>
      <c r="CA11" s="102">
        <v>13.988429090632469</v>
      </c>
      <c r="CB11" s="102">
        <v>8.9148869555162804</v>
      </c>
      <c r="CC11" s="145">
        <v>2006.6771489489568</v>
      </c>
      <c r="CD11" s="102">
        <v>13.781250525361049</v>
      </c>
      <c r="CE11" s="102">
        <v>243.33856969046371</v>
      </c>
      <c r="CF11" s="102">
        <v>22.233407737737195</v>
      </c>
      <c r="CG11" s="102">
        <v>6.547815230961298</v>
      </c>
      <c r="CH11" s="102">
        <v>24.088640379278864</v>
      </c>
      <c r="CI11" s="102">
        <v>2.192469977280104</v>
      </c>
      <c r="CJ11" s="102">
        <v>6.547815230961298</v>
      </c>
      <c r="CK11" s="102">
        <v>110.26579019135045</v>
      </c>
      <c r="CL11" s="102">
        <v>482.57770072461636</v>
      </c>
      <c r="CM11" s="102">
        <v>133.18944811934276</v>
      </c>
      <c r="CN11" s="102">
        <v>9.2379217106621816</v>
      </c>
      <c r="CO11" s="102">
        <v>62.432604298721479</v>
      </c>
      <c r="CP11" s="102">
        <v>1072.5333009426208</v>
      </c>
      <c r="CQ11" s="102">
        <v>166.96010175502556</v>
      </c>
      <c r="CR11" s="102">
        <v>17.412269435302303</v>
      </c>
      <c r="CS11" s="102">
        <v>227.06927929053001</v>
      </c>
      <c r="CT11" s="102">
        <v>49.621763386180355</v>
      </c>
      <c r="CU11" s="102">
        <v>16.514591018512878</v>
      </c>
      <c r="CV11" s="102">
        <v>13.203032182175555</v>
      </c>
      <c r="CW11" s="102">
        <v>258.49712303812669</v>
      </c>
      <c r="CX11" s="102">
        <v>115.61003782288392</v>
      </c>
      <c r="CY11" s="145">
        <v>3053.8549326880948</v>
      </c>
      <c r="CZ11" s="102">
        <v>5.6929916713504856</v>
      </c>
      <c r="DA11" s="102">
        <v>3.0096651522287656</v>
      </c>
      <c r="DB11" s="102">
        <v>19.067931830349682</v>
      </c>
      <c r="DC11" s="102">
        <v>11.889816167430828</v>
      </c>
      <c r="DD11" s="102">
        <v>4.7432676053585556</v>
      </c>
      <c r="DE11" s="102">
        <v>2.8390368342458934</v>
      </c>
      <c r="DF11" s="145">
        <v>47.242709260964212</v>
      </c>
      <c r="DG11" s="102">
        <v>5537.9946826120304</v>
      </c>
    </row>
    <row r="12" spans="1:111" hidden="1" outlineLevel="1" x14ac:dyDescent="0.25">
      <c r="B12" s="55" t="s">
        <v>999</v>
      </c>
      <c r="C12" s="42" t="s">
        <v>707</v>
      </c>
      <c r="D12" s="1"/>
      <c r="E12" s="1">
        <v>12.948554257566514</v>
      </c>
      <c r="F12" s="1"/>
      <c r="G12" s="1"/>
      <c r="H12" s="140">
        <v>12.948554257566514</v>
      </c>
      <c r="I12" s="1"/>
      <c r="J12" s="1"/>
      <c r="K12" s="1"/>
      <c r="L12" s="140"/>
      <c r="M12" s="1">
        <v>37.043939883342375</v>
      </c>
      <c r="N12" s="1">
        <v>7.0817128077402058</v>
      </c>
      <c r="O12" s="1">
        <v>7.0817128077402058</v>
      </c>
      <c r="P12" s="1">
        <v>14.163425615480412</v>
      </c>
      <c r="Q12" s="1"/>
      <c r="R12" s="1"/>
      <c r="S12" s="1"/>
      <c r="T12" s="1"/>
      <c r="U12" s="1"/>
      <c r="V12" s="1"/>
      <c r="W12" s="1">
        <v>38.501650692494238</v>
      </c>
      <c r="X12" s="1">
        <v>27.9296677953676</v>
      </c>
      <c r="Y12" s="1"/>
      <c r="Z12" s="1">
        <v>5.8668414498263086</v>
      </c>
      <c r="AA12" s="1">
        <v>6.3022710886806053</v>
      </c>
      <c r="AB12" s="1"/>
      <c r="AC12" s="1"/>
      <c r="AD12" s="1"/>
      <c r="AE12" s="1"/>
      <c r="AF12" s="140">
        <v>143.97122214067193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40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40"/>
      <c r="CZ12" s="1"/>
      <c r="DA12" s="1"/>
      <c r="DB12" s="1"/>
      <c r="DC12" s="1"/>
      <c r="DD12" s="1"/>
      <c r="DE12" s="1"/>
      <c r="DF12" s="140"/>
      <c r="DG12" s="1">
        <v>156.91977639823844</v>
      </c>
    </row>
    <row r="13" spans="1:111" hidden="1" outlineLevel="1" x14ac:dyDescent="0.25">
      <c r="B13" s="55"/>
      <c r="C13" s="42" t="s">
        <v>711</v>
      </c>
      <c r="D13" s="1"/>
      <c r="E13" s="1"/>
      <c r="F13" s="1"/>
      <c r="G13" s="1"/>
      <c r="H13" s="140"/>
      <c r="I13" s="1"/>
      <c r="J13" s="1"/>
      <c r="K13" s="1"/>
      <c r="L13" s="140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2.1120027513470134</v>
      </c>
      <c r="X13" s="1"/>
      <c r="Y13" s="1"/>
      <c r="Z13" s="1"/>
      <c r="AA13" s="1"/>
      <c r="AB13" s="1"/>
      <c r="AC13" s="1"/>
      <c r="AD13" s="1"/>
      <c r="AE13" s="1"/>
      <c r="AF13" s="140">
        <v>2.1120027513470134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40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40"/>
      <c r="CZ13" s="1"/>
      <c r="DA13" s="1"/>
      <c r="DB13" s="1"/>
      <c r="DC13" s="1"/>
      <c r="DD13" s="1"/>
      <c r="DE13" s="1"/>
      <c r="DF13" s="140"/>
      <c r="DG13" s="1">
        <v>2.1120027513470134</v>
      </c>
    </row>
    <row r="14" spans="1:111" hidden="1" outlineLevel="1" x14ac:dyDescent="0.25">
      <c r="B14" s="57"/>
      <c r="C14" s="42" t="s">
        <v>17</v>
      </c>
      <c r="D14" s="1">
        <v>3.0096651522287656</v>
      </c>
      <c r="E14" s="1">
        <v>22.496026353660881</v>
      </c>
      <c r="F14" s="1">
        <v>5.2370091724824626</v>
      </c>
      <c r="G14" s="1">
        <v>3.0096651522287656</v>
      </c>
      <c r="H14" s="140">
        <v>33.752365830600873</v>
      </c>
      <c r="I14" s="1"/>
      <c r="J14" s="1"/>
      <c r="K14" s="1"/>
      <c r="L14" s="140"/>
      <c r="M14" s="1"/>
      <c r="N14" s="1"/>
      <c r="O14" s="1"/>
      <c r="P14" s="1"/>
      <c r="Q14" s="1">
        <v>3.0096651522287656</v>
      </c>
      <c r="R14" s="1"/>
      <c r="S14" s="1">
        <v>5.288492560208665</v>
      </c>
      <c r="T14" s="1">
        <v>12.022008008695959</v>
      </c>
      <c r="U14" s="1">
        <v>9.0743574524338619</v>
      </c>
      <c r="V14" s="1">
        <v>8.2981577124374297</v>
      </c>
      <c r="W14" s="1">
        <v>9.7431806007160588</v>
      </c>
      <c r="X14" s="1">
        <v>2.2273440202536965</v>
      </c>
      <c r="Y14" s="1">
        <v>6.7849988362134948</v>
      </c>
      <c r="Z14" s="1">
        <v>2.2273440202536965</v>
      </c>
      <c r="AA14" s="1"/>
      <c r="AB14" s="1">
        <v>3.0096651522287656</v>
      </c>
      <c r="AC14" s="1">
        <v>6.8470134321801659</v>
      </c>
      <c r="AD14" s="1">
        <v>6.0193303044575313</v>
      </c>
      <c r="AE14" s="1">
        <v>6.7849988362134948</v>
      </c>
      <c r="AF14" s="140">
        <v>81.336556088521576</v>
      </c>
      <c r="AG14" s="1"/>
      <c r="AH14" s="1"/>
      <c r="AI14" s="1">
        <v>2.2788274079798994</v>
      </c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40">
        <v>2.2788274079798994</v>
      </c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40"/>
      <c r="CZ14" s="1"/>
      <c r="DA14" s="1">
        <v>3.0096651522287656</v>
      </c>
      <c r="DB14" s="1"/>
      <c r="DC14" s="1"/>
      <c r="DD14" s="1"/>
      <c r="DE14" s="1"/>
      <c r="DF14" s="140">
        <v>3.0096651522287656</v>
      </c>
      <c r="DG14" s="1">
        <v>120.37741447933109</v>
      </c>
    </row>
    <row r="15" spans="1:111" collapsed="1" x14ac:dyDescent="0.25">
      <c r="B15" s="58" t="s">
        <v>1006</v>
      </c>
      <c r="C15" s="58"/>
      <c r="D15" s="59">
        <v>3.0096651522287656</v>
      </c>
      <c r="E15" s="59">
        <v>35.444580611227394</v>
      </c>
      <c r="F15" s="59">
        <v>5.2370091724824626</v>
      </c>
      <c r="G15" s="59">
        <v>3.0096651522287656</v>
      </c>
      <c r="H15" s="141">
        <v>46.700920088167386</v>
      </c>
      <c r="I15" s="59"/>
      <c r="J15" s="59"/>
      <c r="K15" s="59"/>
      <c r="L15" s="141"/>
      <c r="M15" s="59">
        <v>37.043939883342375</v>
      </c>
      <c r="N15" s="59">
        <v>7.0817128077402058</v>
      </c>
      <c r="O15" s="59">
        <v>7.0817128077402058</v>
      </c>
      <c r="P15" s="59">
        <v>14.163425615480412</v>
      </c>
      <c r="Q15" s="59">
        <v>3.0096651522287656</v>
      </c>
      <c r="R15" s="59"/>
      <c r="S15" s="59">
        <v>5.288492560208665</v>
      </c>
      <c r="T15" s="59">
        <v>12.022008008695959</v>
      </c>
      <c r="U15" s="59">
        <v>9.0743574524338619</v>
      </c>
      <c r="V15" s="59">
        <v>8.2981577124374297</v>
      </c>
      <c r="W15" s="59">
        <v>50.35683404455731</v>
      </c>
      <c r="X15" s="59">
        <v>30.157011815621296</v>
      </c>
      <c r="Y15" s="59">
        <v>6.7849988362134948</v>
      </c>
      <c r="Z15" s="59">
        <v>8.0941854700800047</v>
      </c>
      <c r="AA15" s="59">
        <v>6.3022710886806053</v>
      </c>
      <c r="AB15" s="59">
        <v>3.0096651522287656</v>
      </c>
      <c r="AC15" s="59">
        <v>6.8470134321801659</v>
      </c>
      <c r="AD15" s="59">
        <v>6.0193303044575313</v>
      </c>
      <c r="AE15" s="59">
        <v>6.7849988362134948</v>
      </c>
      <c r="AF15" s="141">
        <v>227.41978098054051</v>
      </c>
      <c r="AG15" s="59"/>
      <c r="AH15" s="59"/>
      <c r="AI15" s="59">
        <v>2.2788274079798994</v>
      </c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141">
        <v>2.2788274079798994</v>
      </c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141"/>
      <c r="CZ15" s="59"/>
      <c r="DA15" s="59">
        <v>3.0096651522287656</v>
      </c>
      <c r="DB15" s="59"/>
      <c r="DC15" s="59"/>
      <c r="DD15" s="59"/>
      <c r="DE15" s="59"/>
      <c r="DF15" s="141">
        <v>3.0096651522287656</v>
      </c>
      <c r="DG15" s="59">
        <v>279.40919362891657</v>
      </c>
    </row>
    <row r="16" spans="1:111" hidden="1" outlineLevel="1" x14ac:dyDescent="0.25">
      <c r="B16" s="55" t="s">
        <v>667</v>
      </c>
      <c r="C16" s="42" t="s">
        <v>713</v>
      </c>
      <c r="D16" s="1"/>
      <c r="E16" s="1"/>
      <c r="F16" s="1"/>
      <c r="G16" s="1"/>
      <c r="H16" s="140"/>
      <c r="I16" s="1"/>
      <c r="J16" s="1"/>
      <c r="K16" s="1"/>
      <c r="L16" s="14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40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>
        <v>3.4105263157894736</v>
      </c>
      <c r="AV16" s="1"/>
      <c r="AW16" s="1"/>
      <c r="AX16" s="1"/>
      <c r="AY16" s="1"/>
      <c r="AZ16" s="1"/>
      <c r="BA16" s="1"/>
      <c r="BB16" s="1"/>
      <c r="BC16" s="1">
        <v>2.8784688995215308</v>
      </c>
      <c r="BD16" s="1"/>
      <c r="BE16" s="1"/>
      <c r="BF16" s="1"/>
      <c r="BG16" s="1"/>
      <c r="BH16" s="1"/>
      <c r="BI16" s="1"/>
      <c r="BJ16" s="1">
        <v>6.7368421052631577E-2</v>
      </c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>
        <v>12.780095693779904</v>
      </c>
      <c r="BX16" s="1"/>
      <c r="BY16" s="1"/>
      <c r="BZ16" s="1"/>
      <c r="CA16" s="1"/>
      <c r="CB16" s="1"/>
      <c r="CC16" s="140">
        <v>19.136459330143541</v>
      </c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40"/>
      <c r="CZ16" s="1"/>
      <c r="DA16" s="1"/>
      <c r="DB16" s="1"/>
      <c r="DC16" s="1"/>
      <c r="DD16" s="1"/>
      <c r="DE16" s="1"/>
      <c r="DF16" s="140"/>
      <c r="DG16" s="1">
        <v>19.136459330143541</v>
      </c>
    </row>
    <row r="17" spans="2:111" hidden="1" outlineLevel="1" x14ac:dyDescent="0.25">
      <c r="B17" s="55"/>
      <c r="C17" s="42" t="s">
        <v>15</v>
      </c>
      <c r="D17" s="1"/>
      <c r="E17" s="1"/>
      <c r="F17" s="1"/>
      <c r="G17" s="1"/>
      <c r="H17" s="140"/>
      <c r="I17" s="1"/>
      <c r="J17" s="1"/>
      <c r="K17" s="1"/>
      <c r="L17" s="14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40"/>
      <c r="AG17" s="1">
        <v>5.8198946515397081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>
        <v>11.671935805534066</v>
      </c>
      <c r="AV17" s="1"/>
      <c r="AW17" s="1"/>
      <c r="AX17" s="1"/>
      <c r="AY17" s="1"/>
      <c r="AZ17" s="1"/>
      <c r="BA17" s="1"/>
      <c r="BB17" s="1"/>
      <c r="BC17" s="1">
        <v>15.449317857034476</v>
      </c>
      <c r="BD17" s="1"/>
      <c r="BE17" s="1"/>
      <c r="BF17" s="1"/>
      <c r="BG17" s="1"/>
      <c r="BH17" s="1"/>
      <c r="BI17" s="1"/>
      <c r="BJ17" s="1">
        <v>29.928729811437226</v>
      </c>
      <c r="BK17" s="1"/>
      <c r="BL17" s="1"/>
      <c r="BM17" s="1"/>
      <c r="BN17" s="1"/>
      <c r="BO17" s="1"/>
      <c r="BP17" s="1"/>
      <c r="BQ17" s="1"/>
      <c r="BR17" s="1">
        <v>7.197142663846785</v>
      </c>
      <c r="BS17" s="1"/>
      <c r="BT17" s="1">
        <v>2.7223495221595035</v>
      </c>
      <c r="BU17" s="1"/>
      <c r="BV17" s="1"/>
      <c r="BW17" s="1">
        <v>5.5298256710281857</v>
      </c>
      <c r="BX17" s="1"/>
      <c r="BY17" s="1"/>
      <c r="BZ17" s="1"/>
      <c r="CA17" s="1"/>
      <c r="CB17" s="1"/>
      <c r="CC17" s="140">
        <v>78.319195982579956</v>
      </c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40"/>
      <c r="CZ17" s="1"/>
      <c r="DA17" s="1"/>
      <c r="DB17" s="1"/>
      <c r="DC17" s="1"/>
      <c r="DD17" s="1"/>
      <c r="DE17" s="1"/>
      <c r="DF17" s="140"/>
      <c r="DG17" s="1">
        <v>78.319195982579956</v>
      </c>
    </row>
    <row r="18" spans="2:111" hidden="1" outlineLevel="1" x14ac:dyDescent="0.25">
      <c r="B18" s="55"/>
      <c r="C18" s="42" t="s">
        <v>9</v>
      </c>
      <c r="D18" s="1"/>
      <c r="E18" s="1">
        <v>4.2232123931519041</v>
      </c>
      <c r="F18" s="1"/>
      <c r="G18" s="1"/>
      <c r="H18" s="140">
        <v>4.2232123931519041</v>
      </c>
      <c r="I18" s="1"/>
      <c r="J18" s="1"/>
      <c r="K18" s="1"/>
      <c r="L18" s="14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40"/>
      <c r="AG18" s="1"/>
      <c r="AH18" s="1"/>
      <c r="AI18" s="1">
        <v>4.7432676053585556</v>
      </c>
      <c r="AJ18" s="1"/>
      <c r="AK18" s="1"/>
      <c r="AL18" s="1"/>
      <c r="AM18" s="1"/>
      <c r="AN18" s="1"/>
      <c r="AO18" s="1"/>
      <c r="AP18" s="1"/>
      <c r="AQ18" s="1">
        <v>4.7432676053585556</v>
      </c>
      <c r="AR18" s="1"/>
      <c r="AS18" s="1"/>
      <c r="AT18" s="1"/>
      <c r="AU18" s="1"/>
      <c r="AV18" s="1"/>
      <c r="AW18" s="1"/>
      <c r="AX18" s="1">
        <v>4.2232123931519041</v>
      </c>
      <c r="AY18" s="1">
        <v>4.7432676053585556</v>
      </c>
      <c r="AZ18" s="1">
        <v>14.961499889938738</v>
      </c>
      <c r="BA18" s="1">
        <v>5.109116142290091</v>
      </c>
      <c r="BB18" s="1"/>
      <c r="BC18" s="1">
        <v>188.71922578671666</v>
      </c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>
        <v>8.9664799985104597</v>
      </c>
      <c r="BP18" s="1"/>
      <c r="BQ18" s="1"/>
      <c r="BR18" s="1"/>
      <c r="BS18" s="1"/>
      <c r="BT18" s="1"/>
      <c r="BU18" s="1"/>
      <c r="BV18" s="1">
        <v>10.218232284580182</v>
      </c>
      <c r="BW18" s="1"/>
      <c r="BX18" s="1"/>
      <c r="BY18" s="1"/>
      <c r="BZ18" s="1"/>
      <c r="CA18" s="1"/>
      <c r="CB18" s="1"/>
      <c r="CC18" s="140">
        <v>246.42756931126371</v>
      </c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>
        <v>4.2232123931519041</v>
      </c>
      <c r="CP18" s="1">
        <v>5.109116142290091</v>
      </c>
      <c r="CQ18" s="1"/>
      <c r="CR18" s="1"/>
      <c r="CS18" s="1"/>
      <c r="CT18" s="1"/>
      <c r="CU18" s="1"/>
      <c r="CV18" s="1"/>
      <c r="CW18" s="1"/>
      <c r="CX18" s="1"/>
      <c r="CY18" s="140">
        <v>9.3323285354419951</v>
      </c>
      <c r="CZ18" s="1">
        <v>4.2232123931519041</v>
      </c>
      <c r="DA18" s="1"/>
      <c r="DB18" s="1"/>
      <c r="DC18" s="1"/>
      <c r="DD18" s="1">
        <v>4.7432676053585556</v>
      </c>
      <c r="DE18" s="1"/>
      <c r="DF18" s="140">
        <v>8.9664799985104597</v>
      </c>
      <c r="DG18" s="1">
        <v>268.94959023836805</v>
      </c>
    </row>
    <row r="19" spans="2:111" hidden="1" outlineLevel="1" x14ac:dyDescent="0.25">
      <c r="B19" s="55"/>
      <c r="C19" s="42" t="s">
        <v>13</v>
      </c>
      <c r="D19" s="1"/>
      <c r="E19" s="1"/>
      <c r="F19" s="1"/>
      <c r="G19" s="1"/>
      <c r="H19" s="140"/>
      <c r="I19" s="1"/>
      <c r="J19" s="1"/>
      <c r="K19" s="1"/>
      <c r="L19" s="14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40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>
        <v>4.3878992628992624</v>
      </c>
      <c r="AV19" s="1"/>
      <c r="AW19" s="1"/>
      <c r="AX19" s="1"/>
      <c r="AY19" s="1"/>
      <c r="AZ19" s="1"/>
      <c r="BA19" s="1"/>
      <c r="BB19" s="1"/>
      <c r="BC19" s="1">
        <v>30.624104217854217</v>
      </c>
      <c r="BD19" s="1">
        <v>4.3878992628992624</v>
      </c>
      <c r="BE19" s="1"/>
      <c r="BF19" s="1"/>
      <c r="BG19" s="1"/>
      <c r="BH19" s="1">
        <v>4.1247184684684681</v>
      </c>
      <c r="BI19" s="1"/>
      <c r="BJ19" s="1"/>
      <c r="BK19" s="1"/>
      <c r="BL19" s="1"/>
      <c r="BM19" s="1"/>
      <c r="BN19" s="1"/>
      <c r="BO19" s="1"/>
      <c r="BP19" s="1"/>
      <c r="BQ19" s="1"/>
      <c r="BR19" s="1">
        <v>19.128890253890255</v>
      </c>
      <c r="BS19" s="1"/>
      <c r="BT19" s="1">
        <v>4.1247184684684681</v>
      </c>
      <c r="BU19" s="1"/>
      <c r="BV19" s="1"/>
      <c r="BW19" s="1"/>
      <c r="BX19" s="1"/>
      <c r="BY19" s="1"/>
      <c r="BZ19" s="1">
        <v>4.3878992628992624</v>
      </c>
      <c r="CA19" s="1"/>
      <c r="CB19" s="1"/>
      <c r="CC19" s="140">
        <v>71.166129197379192</v>
      </c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>
        <v>4.3878992628992624</v>
      </c>
      <c r="CQ19" s="1"/>
      <c r="CR19" s="1"/>
      <c r="CS19" s="1"/>
      <c r="CT19" s="1"/>
      <c r="CU19" s="1"/>
      <c r="CV19" s="1"/>
      <c r="CW19" s="1"/>
      <c r="CX19" s="1"/>
      <c r="CY19" s="140">
        <v>4.3878992628992624</v>
      </c>
      <c r="CZ19" s="1"/>
      <c r="DA19" s="1"/>
      <c r="DB19" s="1"/>
      <c r="DC19" s="1"/>
      <c r="DD19" s="1"/>
      <c r="DE19" s="1"/>
      <c r="DF19" s="140"/>
      <c r="DG19" s="1">
        <v>75.55402846027846</v>
      </c>
    </row>
    <row r="20" spans="2:111" hidden="1" outlineLevel="1" x14ac:dyDescent="0.25">
      <c r="B20" s="57"/>
      <c r="C20" s="42" t="s">
        <v>4</v>
      </c>
      <c r="D20" s="1">
        <v>12.624994217055391</v>
      </c>
      <c r="E20" s="1">
        <v>25.623127152081533</v>
      </c>
      <c r="F20" s="1"/>
      <c r="G20" s="1"/>
      <c r="H20" s="140">
        <v>38.248121369136925</v>
      </c>
      <c r="I20" s="1">
        <v>12.998132935026142</v>
      </c>
      <c r="J20" s="1">
        <v>12.56902482630638</v>
      </c>
      <c r="K20" s="1">
        <v>12.998132935026142</v>
      </c>
      <c r="L20" s="140">
        <v>38.565290696358666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40"/>
      <c r="AG20" s="1">
        <v>102.00743110885735</v>
      </c>
      <c r="AH20" s="1"/>
      <c r="AI20" s="1">
        <v>12.56902482630638</v>
      </c>
      <c r="AJ20" s="1">
        <v>25.567157761332524</v>
      </c>
      <c r="AK20" s="1">
        <v>12.624994217055391</v>
      </c>
      <c r="AL20" s="1">
        <v>12.56902482630638</v>
      </c>
      <c r="AM20" s="1"/>
      <c r="AN20" s="1">
        <v>12.624994217055391</v>
      </c>
      <c r="AO20" s="1"/>
      <c r="AP20" s="1">
        <v>12.998132935026142</v>
      </c>
      <c r="AQ20" s="1"/>
      <c r="AR20" s="1"/>
      <c r="AS20" s="1"/>
      <c r="AT20" s="1"/>
      <c r="AU20" s="1">
        <v>154.31713217618369</v>
      </c>
      <c r="AV20" s="1">
        <v>25.138049652612761</v>
      </c>
      <c r="AW20" s="1">
        <v>12.998132935026142</v>
      </c>
      <c r="AX20" s="1"/>
      <c r="AY20" s="1"/>
      <c r="AZ20" s="1"/>
      <c r="BA20" s="1">
        <v>12.998132935026142</v>
      </c>
      <c r="BB20" s="1"/>
      <c r="BC20" s="1">
        <v>204.87307843515424</v>
      </c>
      <c r="BD20" s="1">
        <v>89.009298173831212</v>
      </c>
      <c r="BE20" s="1"/>
      <c r="BF20" s="1"/>
      <c r="BG20" s="1"/>
      <c r="BH20" s="1"/>
      <c r="BI20" s="1">
        <v>12.998132935026142</v>
      </c>
      <c r="BJ20" s="1">
        <v>12.624994217055391</v>
      </c>
      <c r="BK20" s="1"/>
      <c r="BL20" s="1">
        <v>38.565290696358666</v>
      </c>
      <c r="BM20" s="1">
        <v>12.56902482630638</v>
      </c>
      <c r="BN20" s="1">
        <v>12.624994217055391</v>
      </c>
      <c r="BO20" s="1">
        <v>12.998132935026142</v>
      </c>
      <c r="BP20" s="1"/>
      <c r="BQ20" s="1">
        <v>25.996265870052284</v>
      </c>
      <c r="BR20" s="1">
        <v>102.32460043607909</v>
      </c>
      <c r="BS20" s="1">
        <v>12.998132935026142</v>
      </c>
      <c r="BT20" s="1">
        <v>38.565290696358666</v>
      </c>
      <c r="BU20" s="1">
        <v>25.996265870052284</v>
      </c>
      <c r="BV20" s="1">
        <v>25.567157761332524</v>
      </c>
      <c r="BW20" s="1"/>
      <c r="BX20" s="1">
        <v>25.249988434110783</v>
      </c>
      <c r="BY20" s="1">
        <v>12.56902482630638</v>
      </c>
      <c r="BZ20" s="1">
        <v>29.858291166558466</v>
      </c>
      <c r="CA20" s="1">
        <v>12.624994217055391</v>
      </c>
      <c r="CB20" s="1"/>
      <c r="CC20" s="140">
        <v>1104.4251662395338</v>
      </c>
      <c r="CD20" s="1"/>
      <c r="CE20" s="1"/>
      <c r="CF20" s="1">
        <v>12.998132935026142</v>
      </c>
      <c r="CG20" s="1"/>
      <c r="CH20" s="1"/>
      <c r="CI20" s="1"/>
      <c r="CJ20" s="1"/>
      <c r="CK20" s="1"/>
      <c r="CL20" s="1"/>
      <c r="CM20" s="1"/>
      <c r="CN20" s="1"/>
      <c r="CO20" s="1"/>
      <c r="CP20" s="1">
        <v>12.56902482630638</v>
      </c>
      <c r="CQ20" s="1"/>
      <c r="CR20" s="1"/>
      <c r="CS20" s="1"/>
      <c r="CT20" s="1"/>
      <c r="CU20" s="1"/>
      <c r="CV20" s="1"/>
      <c r="CW20" s="1"/>
      <c r="CX20" s="1"/>
      <c r="CY20" s="140">
        <v>25.567157761332524</v>
      </c>
      <c r="CZ20" s="1"/>
      <c r="DA20" s="1"/>
      <c r="DB20" s="1">
        <v>12.56902482630638</v>
      </c>
      <c r="DC20" s="1"/>
      <c r="DD20" s="1"/>
      <c r="DE20" s="1"/>
      <c r="DF20" s="140">
        <v>12.56902482630638</v>
      </c>
      <c r="DG20" s="1">
        <v>1219.3747608926681</v>
      </c>
    </row>
    <row r="21" spans="2:111" collapsed="1" x14ac:dyDescent="0.25">
      <c r="B21" s="58" t="s">
        <v>959</v>
      </c>
      <c r="C21" s="58"/>
      <c r="D21" s="59">
        <v>12.624994217055391</v>
      </c>
      <c r="E21" s="59">
        <v>29.846339545233437</v>
      </c>
      <c r="F21" s="59"/>
      <c r="G21" s="59"/>
      <c r="H21" s="141">
        <v>42.471333762288829</v>
      </c>
      <c r="I21" s="59">
        <v>12.998132935026142</v>
      </c>
      <c r="J21" s="59">
        <v>12.56902482630638</v>
      </c>
      <c r="K21" s="59">
        <v>12.998132935026142</v>
      </c>
      <c r="L21" s="141">
        <v>38.565290696358666</v>
      </c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141"/>
      <c r="AG21" s="59">
        <v>107.82732576039706</v>
      </c>
      <c r="AH21" s="59"/>
      <c r="AI21" s="59">
        <v>17.312292431664936</v>
      </c>
      <c r="AJ21" s="59">
        <v>25.567157761332524</v>
      </c>
      <c r="AK21" s="59">
        <v>12.624994217055391</v>
      </c>
      <c r="AL21" s="59">
        <v>12.56902482630638</v>
      </c>
      <c r="AM21" s="59"/>
      <c r="AN21" s="59">
        <v>12.624994217055391</v>
      </c>
      <c r="AO21" s="59"/>
      <c r="AP21" s="59">
        <v>12.998132935026142</v>
      </c>
      <c r="AQ21" s="59">
        <v>4.7432676053585556</v>
      </c>
      <c r="AR21" s="59"/>
      <c r="AS21" s="59"/>
      <c r="AT21" s="59"/>
      <c r="AU21" s="59">
        <v>173.78749356040649</v>
      </c>
      <c r="AV21" s="59">
        <v>25.138049652612761</v>
      </c>
      <c r="AW21" s="59">
        <v>12.998132935026142</v>
      </c>
      <c r="AX21" s="59">
        <v>4.2232123931519041</v>
      </c>
      <c r="AY21" s="59">
        <v>4.7432676053585556</v>
      </c>
      <c r="AZ21" s="59">
        <v>14.961499889938738</v>
      </c>
      <c r="BA21" s="59">
        <v>18.107249077316233</v>
      </c>
      <c r="BB21" s="59"/>
      <c r="BC21" s="59">
        <v>442.54419519628112</v>
      </c>
      <c r="BD21" s="59">
        <v>93.39719743673048</v>
      </c>
      <c r="BE21" s="59"/>
      <c r="BF21" s="59"/>
      <c r="BG21" s="59"/>
      <c r="BH21" s="59">
        <v>4.1247184684684681</v>
      </c>
      <c r="BI21" s="59">
        <v>12.998132935026142</v>
      </c>
      <c r="BJ21" s="59">
        <v>42.621092449545245</v>
      </c>
      <c r="BK21" s="59"/>
      <c r="BL21" s="59">
        <v>38.565290696358666</v>
      </c>
      <c r="BM21" s="59">
        <v>12.56902482630638</v>
      </c>
      <c r="BN21" s="59">
        <v>12.624994217055391</v>
      </c>
      <c r="BO21" s="59">
        <v>21.9646129335366</v>
      </c>
      <c r="BP21" s="59"/>
      <c r="BQ21" s="59">
        <v>25.996265870052284</v>
      </c>
      <c r="BR21" s="59">
        <v>128.65063335381615</v>
      </c>
      <c r="BS21" s="59">
        <v>12.998132935026142</v>
      </c>
      <c r="BT21" s="59">
        <v>45.412358686986636</v>
      </c>
      <c r="BU21" s="59">
        <v>25.996265870052284</v>
      </c>
      <c r="BV21" s="59">
        <v>35.785390045912706</v>
      </c>
      <c r="BW21" s="59">
        <v>18.309921364808091</v>
      </c>
      <c r="BX21" s="59">
        <v>25.249988434110783</v>
      </c>
      <c r="BY21" s="59">
        <v>12.56902482630638</v>
      </c>
      <c r="BZ21" s="59">
        <v>34.246190429457727</v>
      </c>
      <c r="CA21" s="59">
        <v>12.624994217055391</v>
      </c>
      <c r="CB21" s="59"/>
      <c r="CC21" s="141">
        <v>1519.4745200609002</v>
      </c>
      <c r="CD21" s="59"/>
      <c r="CE21" s="59"/>
      <c r="CF21" s="59">
        <v>12.998132935026142</v>
      </c>
      <c r="CG21" s="59"/>
      <c r="CH21" s="59"/>
      <c r="CI21" s="59"/>
      <c r="CJ21" s="59"/>
      <c r="CK21" s="59"/>
      <c r="CL21" s="59"/>
      <c r="CM21" s="59"/>
      <c r="CN21" s="59"/>
      <c r="CO21" s="59">
        <v>4.2232123931519041</v>
      </c>
      <c r="CP21" s="59">
        <v>22.066040231495734</v>
      </c>
      <c r="CQ21" s="59"/>
      <c r="CR21" s="59"/>
      <c r="CS21" s="59"/>
      <c r="CT21" s="59"/>
      <c r="CU21" s="59"/>
      <c r="CV21" s="59"/>
      <c r="CW21" s="59"/>
      <c r="CX21" s="59"/>
      <c r="CY21" s="141">
        <v>39.28738555967378</v>
      </c>
      <c r="CZ21" s="59">
        <v>4.2232123931519041</v>
      </c>
      <c r="DA21" s="59"/>
      <c r="DB21" s="59">
        <v>12.56902482630638</v>
      </c>
      <c r="DC21" s="59"/>
      <c r="DD21" s="59">
        <v>4.7432676053585556</v>
      </c>
      <c r="DE21" s="59"/>
      <c r="DF21" s="141">
        <v>21.53550482481684</v>
      </c>
      <c r="DG21" s="59">
        <v>1661.3340349040382</v>
      </c>
    </row>
    <row r="22" spans="2:111" hidden="1" outlineLevel="1" x14ac:dyDescent="0.25">
      <c r="B22" s="61" t="s">
        <v>668</v>
      </c>
      <c r="C22" s="42" t="s">
        <v>705</v>
      </c>
      <c r="D22" s="1"/>
      <c r="E22" s="1"/>
      <c r="F22" s="1"/>
      <c r="G22" s="1"/>
      <c r="H22" s="140"/>
      <c r="I22" s="1"/>
      <c r="J22" s="1"/>
      <c r="K22" s="1"/>
      <c r="L22" s="14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40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>
        <v>6.1848884932997086</v>
      </c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40">
        <v>6.1848884932997086</v>
      </c>
      <c r="CD22" s="1"/>
      <c r="CE22" s="1">
        <v>2.2225189141076989</v>
      </c>
      <c r="CF22" s="1"/>
      <c r="CG22" s="1"/>
      <c r="CH22" s="1"/>
      <c r="CI22" s="1"/>
      <c r="CJ22" s="1"/>
      <c r="CK22" s="1"/>
      <c r="CL22" s="1"/>
      <c r="CM22" s="1"/>
      <c r="CN22" s="1">
        <v>5.2911103693813963</v>
      </c>
      <c r="CO22" s="1"/>
      <c r="CP22" s="1">
        <v>3.0685914552736979</v>
      </c>
      <c r="CQ22" s="1"/>
      <c r="CR22" s="1"/>
      <c r="CS22" s="1"/>
      <c r="CT22" s="1"/>
      <c r="CU22" s="1"/>
      <c r="CV22" s="1"/>
      <c r="CW22" s="1"/>
      <c r="CX22" s="1"/>
      <c r="CY22" s="140">
        <v>10.582220738762793</v>
      </c>
      <c r="CZ22" s="1"/>
      <c r="DA22" s="1"/>
      <c r="DB22" s="1"/>
      <c r="DC22" s="1"/>
      <c r="DD22" s="1"/>
      <c r="DE22" s="1"/>
      <c r="DF22" s="140"/>
      <c r="DG22" s="1">
        <v>16.767109232062502</v>
      </c>
    </row>
    <row r="23" spans="2:111" hidden="1" outlineLevel="1" x14ac:dyDescent="0.25">
      <c r="B23" s="61"/>
      <c r="C23" s="42" t="s">
        <v>11</v>
      </c>
      <c r="D23" s="1"/>
      <c r="E23" s="1"/>
      <c r="F23" s="1"/>
      <c r="G23" s="1"/>
      <c r="H23" s="140"/>
      <c r="I23" s="1"/>
      <c r="J23" s="1"/>
      <c r="K23" s="1"/>
      <c r="L23" s="14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40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40"/>
      <c r="CD23" s="1"/>
      <c r="CE23" s="1"/>
      <c r="CF23" s="1">
        <v>3.2862474645030431</v>
      </c>
      <c r="CG23" s="1"/>
      <c r="CH23" s="1"/>
      <c r="CI23" s="1"/>
      <c r="CJ23" s="1"/>
      <c r="CK23" s="1"/>
      <c r="CL23" s="1"/>
      <c r="CM23" s="1"/>
      <c r="CN23" s="1"/>
      <c r="CO23" s="1"/>
      <c r="CP23" s="1">
        <v>112.1024501489876</v>
      </c>
      <c r="CQ23" s="1"/>
      <c r="CR23" s="1"/>
      <c r="CS23" s="1"/>
      <c r="CT23" s="1">
        <v>3.2862474645030431</v>
      </c>
      <c r="CU23" s="1"/>
      <c r="CV23" s="1"/>
      <c r="CW23" s="1"/>
      <c r="CX23" s="1"/>
      <c r="CY23" s="140">
        <v>118.6749450779937</v>
      </c>
      <c r="CZ23" s="1"/>
      <c r="DA23" s="1"/>
      <c r="DB23" s="1"/>
      <c r="DC23" s="1"/>
      <c r="DD23" s="1"/>
      <c r="DE23" s="1"/>
      <c r="DF23" s="140"/>
      <c r="DG23" s="1">
        <v>118.6749450779937</v>
      </c>
    </row>
    <row r="24" spans="2:111" hidden="1" outlineLevel="1" x14ac:dyDescent="0.25">
      <c r="B24" s="61"/>
      <c r="C24" s="42" t="s">
        <v>709</v>
      </c>
      <c r="D24" s="1"/>
      <c r="E24" s="1">
        <v>6.3200683303624485</v>
      </c>
      <c r="F24" s="1"/>
      <c r="G24" s="1"/>
      <c r="H24" s="140">
        <v>6.3200683303624485</v>
      </c>
      <c r="I24" s="1"/>
      <c r="J24" s="1"/>
      <c r="K24" s="1"/>
      <c r="L24" s="14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40"/>
      <c r="AG24" s="1">
        <v>6.4989070040433026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12.818975334405751</v>
      </c>
      <c r="AS24" s="1"/>
      <c r="AT24" s="1"/>
      <c r="AU24" s="1"/>
      <c r="AV24" s="1"/>
      <c r="AW24" s="1"/>
      <c r="AX24" s="1"/>
      <c r="AY24" s="1"/>
      <c r="AZ24" s="1">
        <v>14.323241738009759</v>
      </c>
      <c r="BA24" s="1">
        <v>6.4989070040433026</v>
      </c>
      <c r="BB24" s="1"/>
      <c r="BC24" s="1">
        <v>17.158948481353324</v>
      </c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>
        <v>6.4989070040433026</v>
      </c>
      <c r="BQ24" s="1">
        <v>6.4989070040433026</v>
      </c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40">
        <v>70.296793569942039</v>
      </c>
      <c r="CD24" s="1"/>
      <c r="CE24" s="1">
        <v>27.49989441977722</v>
      </c>
      <c r="CF24" s="1"/>
      <c r="CG24" s="1"/>
      <c r="CH24" s="1"/>
      <c r="CI24" s="1"/>
      <c r="CJ24" s="1"/>
      <c r="CK24" s="1">
        <v>14.502080411690613</v>
      </c>
      <c r="CL24" s="1">
        <v>12.997814008086605</v>
      </c>
      <c r="CM24" s="1">
        <v>48.32204316183028</v>
      </c>
      <c r="CN24" s="1"/>
      <c r="CO24" s="1">
        <v>19.139043664768199</v>
      </c>
      <c r="CP24" s="1">
        <v>319.37366676569837</v>
      </c>
      <c r="CQ24" s="1">
        <v>16.006346815294624</v>
      </c>
      <c r="CR24" s="1"/>
      <c r="CS24" s="1">
        <v>115.78312998842875</v>
      </c>
      <c r="CT24" s="1">
        <v>21.000987415733917</v>
      </c>
      <c r="CU24" s="1">
        <v>6.4989070040433026</v>
      </c>
      <c r="CV24" s="1"/>
      <c r="CW24" s="1">
        <v>8.0031734076473118</v>
      </c>
      <c r="CX24" s="1">
        <v>12.818975334405751</v>
      </c>
      <c r="CY24" s="140">
        <v>621.94606239740494</v>
      </c>
      <c r="CZ24" s="1"/>
      <c r="DA24" s="1"/>
      <c r="DB24" s="1">
        <v>6.4989070040433026</v>
      </c>
      <c r="DC24" s="1"/>
      <c r="DD24" s="1"/>
      <c r="DE24" s="1"/>
      <c r="DF24" s="140">
        <v>6.4989070040433026</v>
      </c>
      <c r="DG24" s="1">
        <v>705.0618313017527</v>
      </c>
    </row>
    <row r="25" spans="2:111" hidden="1" outlineLevel="1" x14ac:dyDescent="0.25">
      <c r="B25" s="61"/>
      <c r="C25" s="42" t="s">
        <v>8</v>
      </c>
      <c r="D25" s="1"/>
      <c r="E25" s="1"/>
      <c r="F25" s="1"/>
      <c r="G25" s="1"/>
      <c r="H25" s="140"/>
      <c r="I25" s="1"/>
      <c r="J25" s="1"/>
      <c r="K25" s="1"/>
      <c r="L25" s="1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40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>
        <v>14.798720494641564</v>
      </c>
      <c r="BA25" s="1"/>
      <c r="BB25" s="1"/>
      <c r="BC25" s="1">
        <v>2.2021173442403299</v>
      </c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40">
        <v>17.000837838881893</v>
      </c>
      <c r="CD25" s="1"/>
      <c r="CE25" s="1"/>
      <c r="CF25" s="1"/>
      <c r="CG25" s="1"/>
      <c r="CH25" s="1">
        <v>12.198824211848038</v>
      </c>
      <c r="CI25" s="1"/>
      <c r="CJ25" s="1"/>
      <c r="CK25" s="1"/>
      <c r="CL25" s="1"/>
      <c r="CM25" s="1">
        <v>1.9551029093160013</v>
      </c>
      <c r="CN25" s="1"/>
      <c r="CO25" s="1">
        <v>2.2021173442403299</v>
      </c>
      <c r="CP25" s="1">
        <v>15.823282424710772</v>
      </c>
      <c r="CQ25" s="1"/>
      <c r="CR25" s="1"/>
      <c r="CS25" s="1"/>
      <c r="CT25" s="1">
        <v>3.8843837047353755</v>
      </c>
      <c r="CU25" s="1"/>
      <c r="CV25" s="1"/>
      <c r="CW25" s="1"/>
      <c r="CX25" s="1"/>
      <c r="CY25" s="140">
        <v>36.063710594850512</v>
      </c>
      <c r="CZ25" s="1"/>
      <c r="DA25" s="1"/>
      <c r="DB25" s="1"/>
      <c r="DC25" s="1"/>
      <c r="DD25" s="1"/>
      <c r="DE25" s="1"/>
      <c r="DF25" s="140"/>
      <c r="DG25" s="1">
        <v>53.064548433732405</v>
      </c>
    </row>
    <row r="26" spans="2:111" hidden="1" outlineLevel="1" x14ac:dyDescent="0.25">
      <c r="B26" s="61"/>
      <c r="C26" s="42" t="s">
        <v>715</v>
      </c>
      <c r="D26" s="1"/>
      <c r="E26" s="1">
        <v>18.293758154974885</v>
      </c>
      <c r="F26" s="1">
        <v>6.8906252626805244</v>
      </c>
      <c r="G26" s="1"/>
      <c r="H26" s="140">
        <v>25.184383417655411</v>
      </c>
      <c r="I26" s="1"/>
      <c r="J26" s="1"/>
      <c r="K26" s="1"/>
      <c r="L26" s="14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40"/>
      <c r="AG26" s="1"/>
      <c r="AH26" s="1">
        <v>6.8906252626805244</v>
      </c>
      <c r="AI26" s="1"/>
      <c r="AJ26" s="1"/>
      <c r="AK26" s="1"/>
      <c r="AL26" s="1"/>
      <c r="AM26" s="1">
        <v>6.8906252626805244</v>
      </c>
      <c r="AN26" s="1"/>
      <c r="AO26" s="1"/>
      <c r="AP26" s="1"/>
      <c r="AQ26" s="1"/>
      <c r="AR26" s="1"/>
      <c r="AS26" s="1">
        <v>6.8906252626805244</v>
      </c>
      <c r="AT26" s="1"/>
      <c r="AU26" s="1"/>
      <c r="AV26" s="1"/>
      <c r="AW26" s="1"/>
      <c r="AX26" s="1"/>
      <c r="AY26" s="1"/>
      <c r="AZ26" s="1"/>
      <c r="BA26" s="1"/>
      <c r="BB26" s="1">
        <v>8.9148869555162804</v>
      </c>
      <c r="BC26" s="1">
        <v>60.611939117749365</v>
      </c>
      <c r="BD26" s="1"/>
      <c r="BE26" s="1"/>
      <c r="BF26" s="1">
        <v>6.8906252626805244</v>
      </c>
      <c r="BG26" s="1">
        <v>8.9148869555162804</v>
      </c>
      <c r="BH26" s="1">
        <v>8.9148869555162804</v>
      </c>
      <c r="BI26" s="1"/>
      <c r="BJ26" s="1"/>
      <c r="BK26" s="1"/>
      <c r="BL26" s="1"/>
      <c r="BM26" s="1"/>
      <c r="BN26" s="1"/>
      <c r="BO26" s="1"/>
      <c r="BP26" s="1">
        <v>9.1468790774874424</v>
      </c>
      <c r="BQ26" s="1"/>
      <c r="BR26" s="1"/>
      <c r="BS26" s="1"/>
      <c r="BT26" s="1"/>
      <c r="BU26" s="1"/>
      <c r="BV26" s="1">
        <v>8.9148869555162804</v>
      </c>
      <c r="BW26" s="1"/>
      <c r="BX26" s="1"/>
      <c r="BY26" s="1"/>
      <c r="BZ26" s="1"/>
      <c r="CA26" s="1"/>
      <c r="CB26" s="1">
        <v>8.9148869555162804</v>
      </c>
      <c r="CC26" s="140">
        <v>141.89575402354035</v>
      </c>
      <c r="CD26" s="1">
        <v>13.781250525361049</v>
      </c>
      <c r="CE26" s="1">
        <v>9.1468790774874424</v>
      </c>
      <c r="CF26" s="1"/>
      <c r="CG26" s="1"/>
      <c r="CH26" s="1"/>
      <c r="CI26" s="1"/>
      <c r="CJ26" s="1"/>
      <c r="CK26" s="1"/>
      <c r="CL26" s="1">
        <v>15.805512218196805</v>
      </c>
      <c r="CM26" s="1">
        <v>6.8906252626805244</v>
      </c>
      <c r="CN26" s="1"/>
      <c r="CO26" s="1"/>
      <c r="CP26" s="1">
        <v>126.07701041775267</v>
      </c>
      <c r="CQ26" s="1">
        <v>6.8906252626805244</v>
      </c>
      <c r="CR26" s="1">
        <v>8.9148869555162804</v>
      </c>
      <c r="CS26" s="1"/>
      <c r="CT26" s="1"/>
      <c r="CU26" s="1"/>
      <c r="CV26" s="1"/>
      <c r="CW26" s="1"/>
      <c r="CX26" s="1"/>
      <c r="CY26" s="140">
        <v>187.50678971967528</v>
      </c>
      <c r="CZ26" s="1"/>
      <c r="DA26" s="1"/>
      <c r="DB26" s="1"/>
      <c r="DC26" s="1"/>
      <c r="DD26" s="1"/>
      <c r="DE26" s="1"/>
      <c r="DF26" s="140"/>
      <c r="DG26" s="1">
        <v>354.58692716087108</v>
      </c>
    </row>
    <row r="27" spans="2:111" hidden="1" outlineLevel="1" x14ac:dyDescent="0.25">
      <c r="B27" s="61"/>
      <c r="C27" s="42" t="s">
        <v>7</v>
      </c>
      <c r="D27" s="1"/>
      <c r="E27" s="1">
        <v>13.095630461922596</v>
      </c>
      <c r="F27" s="1"/>
      <c r="G27" s="1"/>
      <c r="H27" s="140">
        <v>13.095630461922596</v>
      </c>
      <c r="I27" s="1"/>
      <c r="J27" s="1"/>
      <c r="K27" s="1"/>
      <c r="L27" s="14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40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>
        <v>6.547815230961298</v>
      </c>
      <c r="AU27" s="1"/>
      <c r="AV27" s="1"/>
      <c r="AW27" s="1"/>
      <c r="AX27" s="1"/>
      <c r="AY27" s="1"/>
      <c r="AZ27" s="1"/>
      <c r="BA27" s="1"/>
      <c r="BB27" s="1"/>
      <c r="BC27" s="1">
        <v>42.98039792032111</v>
      </c>
      <c r="BD27" s="1"/>
      <c r="BE27" s="1"/>
      <c r="BF27" s="1">
        <v>10.37207800594085</v>
      </c>
      <c r="BG27" s="1"/>
      <c r="BH27" s="1"/>
      <c r="BI27" s="1"/>
      <c r="BJ27" s="1"/>
      <c r="BK27" s="1">
        <v>6.547815230961298</v>
      </c>
      <c r="BL27" s="1"/>
      <c r="BM27" s="1"/>
      <c r="BN27" s="1"/>
      <c r="BO27" s="1"/>
      <c r="BP27" s="1">
        <v>9.9615891527995064</v>
      </c>
      <c r="BQ27" s="1"/>
      <c r="BR27" s="1"/>
      <c r="BS27" s="1"/>
      <c r="BT27" s="1"/>
      <c r="BU27" s="1"/>
      <c r="BV27" s="1">
        <v>6.547815230961298</v>
      </c>
      <c r="BW27" s="1"/>
      <c r="BX27" s="1"/>
      <c r="BY27" s="1"/>
      <c r="BZ27" s="1"/>
      <c r="CA27" s="1"/>
      <c r="CB27" s="1"/>
      <c r="CC27" s="140">
        <v>82.957510771945351</v>
      </c>
      <c r="CD27" s="1"/>
      <c r="CE27" s="1">
        <v>94.430299096884013</v>
      </c>
      <c r="CF27" s="1"/>
      <c r="CG27" s="1">
        <v>6.547815230961298</v>
      </c>
      <c r="CH27" s="1"/>
      <c r="CI27" s="1"/>
      <c r="CJ27" s="1">
        <v>6.547815230961298</v>
      </c>
      <c r="CK27" s="1">
        <v>46.524928082585546</v>
      </c>
      <c r="CL27" s="1">
        <v>209.85860623824055</v>
      </c>
      <c r="CM27" s="1">
        <v>36.843071542501157</v>
      </c>
      <c r="CN27" s="1"/>
      <c r="CO27" s="1">
        <v>10.37207800594085</v>
      </c>
      <c r="CP27" s="1">
        <v>116.79729724574966</v>
      </c>
      <c r="CQ27" s="1">
        <v>79.823469462822274</v>
      </c>
      <c r="CR27" s="1"/>
      <c r="CS27" s="1">
        <v>26.881482389701652</v>
      </c>
      <c r="CT27" s="1"/>
      <c r="CU27" s="1"/>
      <c r="CV27" s="1">
        <v>10.37207800594085</v>
      </c>
      <c r="CW27" s="1">
        <v>16.919893236902148</v>
      </c>
      <c r="CX27" s="1">
        <v>72.995921619145861</v>
      </c>
      <c r="CY27" s="140">
        <v>734.91475538833708</v>
      </c>
      <c r="CZ27" s="1"/>
      <c r="DA27" s="1"/>
      <c r="DB27" s="1"/>
      <c r="DC27" s="1"/>
      <c r="DD27" s="1"/>
      <c r="DE27" s="1"/>
      <c r="DF27" s="140"/>
      <c r="DG27" s="1">
        <v>830.96789662220499</v>
      </c>
    </row>
    <row r="28" spans="2:111" hidden="1" outlineLevel="1" x14ac:dyDescent="0.25">
      <c r="B28" s="61"/>
      <c r="C28" s="42" t="s">
        <v>717</v>
      </c>
      <c r="D28" s="1"/>
      <c r="E28" s="1"/>
      <c r="F28" s="1"/>
      <c r="G28" s="1"/>
      <c r="H28" s="140"/>
      <c r="I28" s="1"/>
      <c r="J28" s="1"/>
      <c r="K28" s="1"/>
      <c r="L28" s="140"/>
      <c r="M28" s="1"/>
      <c r="N28" s="1"/>
      <c r="O28" s="1"/>
      <c r="P28" s="1"/>
      <c r="Q28" s="1"/>
      <c r="R28" s="1">
        <v>5.949027338208011</v>
      </c>
      <c r="S28" s="1"/>
      <c r="T28" s="1"/>
      <c r="U28" s="1"/>
      <c r="V28" s="1"/>
      <c r="W28" s="1"/>
      <c r="X28" s="1">
        <v>5.949027338208011</v>
      </c>
      <c r="Y28" s="1"/>
      <c r="Z28" s="1"/>
      <c r="AA28" s="1"/>
      <c r="AB28" s="1"/>
      <c r="AC28" s="1"/>
      <c r="AD28" s="1"/>
      <c r="AE28" s="1"/>
      <c r="AF28" s="140">
        <v>11.898054676416022</v>
      </c>
      <c r="AG28" s="1"/>
      <c r="AH28" s="1"/>
      <c r="AI28" s="1"/>
      <c r="AJ28" s="1"/>
      <c r="AK28" s="1"/>
      <c r="AL28" s="1"/>
      <c r="AM28" s="1"/>
      <c r="AN28" s="1"/>
      <c r="AO28" s="1">
        <v>5.949027338208011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>
        <v>23.779632334861656</v>
      </c>
      <c r="BA28" s="1"/>
      <c r="BB28" s="1"/>
      <c r="BC28" s="1">
        <v>17.847082014624032</v>
      </c>
      <c r="BD28" s="1"/>
      <c r="BE28" s="1"/>
      <c r="BF28" s="1">
        <v>5.949027338208011</v>
      </c>
      <c r="BG28" s="1">
        <v>10.015684014469576</v>
      </c>
      <c r="BH28" s="1"/>
      <c r="BI28" s="1">
        <v>5.949027338208011</v>
      </c>
      <c r="BJ28" s="1"/>
      <c r="BK28" s="1"/>
      <c r="BL28" s="1"/>
      <c r="BM28" s="1"/>
      <c r="BN28" s="1"/>
      <c r="BO28" s="1"/>
      <c r="BP28" s="1">
        <v>15.964711352677586</v>
      </c>
      <c r="BQ28" s="1"/>
      <c r="BR28" s="1"/>
      <c r="BS28" s="1">
        <v>10.015684014469576</v>
      </c>
      <c r="BT28" s="1"/>
      <c r="BU28" s="1"/>
      <c r="BV28" s="1"/>
      <c r="BW28" s="1"/>
      <c r="BX28" s="1"/>
      <c r="BY28" s="1">
        <v>21.905500181900404</v>
      </c>
      <c r="BZ28" s="1"/>
      <c r="CA28" s="1"/>
      <c r="CB28" s="1"/>
      <c r="CC28" s="140">
        <v>117.37537592762686</v>
      </c>
      <c r="CD28" s="1"/>
      <c r="CE28" s="1">
        <v>10.015684014469576</v>
      </c>
      <c r="CF28" s="1">
        <v>5.949027338208011</v>
      </c>
      <c r="CG28" s="1"/>
      <c r="CH28" s="1">
        <v>11.889816167430828</v>
      </c>
      <c r="CI28" s="1"/>
      <c r="CJ28" s="1"/>
      <c r="CK28" s="1">
        <v>31.921184196369978</v>
      </c>
      <c r="CL28" s="1"/>
      <c r="CM28" s="1"/>
      <c r="CN28" s="1"/>
      <c r="CO28" s="1">
        <v>23.78787084384685</v>
      </c>
      <c r="CP28" s="1">
        <v>254.77388137520759</v>
      </c>
      <c r="CQ28" s="1"/>
      <c r="CR28" s="1"/>
      <c r="CS28" s="1"/>
      <c r="CT28" s="1">
        <v>5.949027338208011</v>
      </c>
      <c r="CU28" s="1">
        <v>10.015684014469576</v>
      </c>
      <c r="CV28" s="1"/>
      <c r="CW28" s="1">
        <v>194.99816965872915</v>
      </c>
      <c r="CX28" s="1"/>
      <c r="CY28" s="140">
        <v>549.3003449469395</v>
      </c>
      <c r="CZ28" s="1"/>
      <c r="DA28" s="1"/>
      <c r="DB28" s="1"/>
      <c r="DC28" s="1">
        <v>11.889816167430828</v>
      </c>
      <c r="DD28" s="1"/>
      <c r="DE28" s="1"/>
      <c r="DF28" s="140">
        <v>11.889816167430828</v>
      </c>
      <c r="DG28" s="1">
        <v>690.46359171841323</v>
      </c>
    </row>
    <row r="29" spans="2:111" hidden="1" outlineLevel="1" x14ac:dyDescent="0.25">
      <c r="B29" s="61"/>
      <c r="C29" s="42" t="s">
        <v>12</v>
      </c>
      <c r="D29" s="1"/>
      <c r="E29" s="1"/>
      <c r="F29" s="1"/>
      <c r="G29" s="1"/>
      <c r="H29" s="140"/>
      <c r="I29" s="1"/>
      <c r="J29" s="1"/>
      <c r="K29" s="1"/>
      <c r="L29" s="14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40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1.8696581196581197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40">
        <v>1.8696581196581197</v>
      </c>
      <c r="CD29" s="1"/>
      <c r="CE29" s="1"/>
      <c r="CF29" s="1"/>
      <c r="CG29" s="1"/>
      <c r="CH29" s="1"/>
      <c r="CI29" s="1">
        <v>2.192469977280104</v>
      </c>
      <c r="CJ29" s="1"/>
      <c r="CK29" s="1">
        <v>1.7948717948717947</v>
      </c>
      <c r="CL29" s="1">
        <v>1.7948717948717947</v>
      </c>
      <c r="CM29" s="1">
        <v>1.7948717948717947</v>
      </c>
      <c r="CN29" s="1"/>
      <c r="CO29" s="1"/>
      <c r="CP29" s="1">
        <v>31.406469760900141</v>
      </c>
      <c r="CQ29" s="1"/>
      <c r="CR29" s="1"/>
      <c r="CS29" s="1"/>
      <c r="CT29" s="1"/>
      <c r="CU29" s="1"/>
      <c r="CV29" s="1"/>
      <c r="CW29" s="1"/>
      <c r="CX29" s="1"/>
      <c r="CY29" s="140">
        <v>38.983555122795629</v>
      </c>
      <c r="CZ29" s="1"/>
      <c r="DA29" s="1"/>
      <c r="DB29" s="1"/>
      <c r="DC29" s="1"/>
      <c r="DD29" s="1"/>
      <c r="DE29" s="1"/>
      <c r="DF29" s="140"/>
      <c r="DG29" s="1">
        <v>40.853213242453748</v>
      </c>
    </row>
    <row r="30" spans="2:111" hidden="1" outlineLevel="1" x14ac:dyDescent="0.25">
      <c r="B30" s="61"/>
      <c r="C30" s="42" t="s">
        <v>719</v>
      </c>
      <c r="D30" s="1"/>
      <c r="E30" s="1">
        <v>9.5808038501957089</v>
      </c>
      <c r="F30" s="1"/>
      <c r="G30" s="1"/>
      <c r="H30" s="140">
        <v>9.5808038501957089</v>
      </c>
      <c r="I30" s="1"/>
      <c r="J30" s="1"/>
      <c r="K30" s="1"/>
      <c r="L30" s="14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40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40"/>
      <c r="CD30" s="1"/>
      <c r="CE30" s="1"/>
      <c r="CF30" s="1"/>
      <c r="CG30" s="1"/>
      <c r="CH30" s="1"/>
      <c r="CI30" s="1"/>
      <c r="CJ30" s="1"/>
      <c r="CK30" s="1"/>
      <c r="CL30" s="1">
        <v>5.1667529354074162</v>
      </c>
      <c r="CM30" s="1"/>
      <c r="CN30" s="1">
        <v>2.5833764677037081</v>
      </c>
      <c r="CO30" s="1">
        <v>2.7082820467733431</v>
      </c>
      <c r="CP30" s="1">
        <v>16.709242401698884</v>
      </c>
      <c r="CQ30" s="1">
        <v>3.1678321678321684</v>
      </c>
      <c r="CR30" s="1"/>
      <c r="CS30" s="1">
        <v>34.125009038855637</v>
      </c>
      <c r="CT30" s="1"/>
      <c r="CU30" s="1"/>
      <c r="CV30" s="1"/>
      <c r="CW30" s="1"/>
      <c r="CX30" s="1"/>
      <c r="CY30" s="140">
        <v>64.460495058271164</v>
      </c>
      <c r="CZ30" s="1"/>
      <c r="DA30" s="1"/>
      <c r="DB30" s="1"/>
      <c r="DC30" s="1"/>
      <c r="DD30" s="1"/>
      <c r="DE30" s="1"/>
      <c r="DF30" s="140"/>
      <c r="DG30" s="1">
        <v>74.041298908466871</v>
      </c>
    </row>
    <row r="31" spans="2:111" hidden="1" outlineLevel="1" x14ac:dyDescent="0.25">
      <c r="B31" s="61"/>
      <c r="C31" s="42" t="s">
        <v>16</v>
      </c>
      <c r="D31" s="1"/>
      <c r="E31" s="1"/>
      <c r="F31" s="1"/>
      <c r="G31" s="1"/>
      <c r="H31" s="140"/>
      <c r="I31" s="1"/>
      <c r="J31" s="1"/>
      <c r="K31" s="1"/>
      <c r="L31" s="14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40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40"/>
      <c r="CD31" s="1"/>
      <c r="CE31" s="1"/>
      <c r="CF31" s="1"/>
      <c r="CG31" s="1"/>
      <c r="CH31" s="1"/>
      <c r="CI31" s="1"/>
      <c r="CJ31" s="1"/>
      <c r="CK31" s="1"/>
      <c r="CL31" s="1">
        <v>25.279267201607752</v>
      </c>
      <c r="CM31" s="1"/>
      <c r="CN31" s="1"/>
      <c r="CO31" s="1"/>
      <c r="CP31" s="1">
        <v>5.6104487852608464</v>
      </c>
      <c r="CQ31" s="1">
        <v>1.8501503508185766</v>
      </c>
      <c r="CR31" s="1"/>
      <c r="CS31" s="1"/>
      <c r="CT31" s="1"/>
      <c r="CU31" s="1"/>
      <c r="CV31" s="1"/>
      <c r="CW31" s="1"/>
      <c r="CX31" s="1"/>
      <c r="CY31" s="140">
        <v>32.739866337687175</v>
      </c>
      <c r="CZ31" s="1"/>
      <c r="DA31" s="1"/>
      <c r="DB31" s="1"/>
      <c r="DC31" s="1"/>
      <c r="DD31" s="1"/>
      <c r="DE31" s="1">
        <v>2.8390368342458934</v>
      </c>
      <c r="DF31" s="140">
        <v>2.8390368342458934</v>
      </c>
      <c r="DG31" s="1">
        <v>35.578903171933071</v>
      </c>
    </row>
    <row r="32" spans="2:111" hidden="1" outlineLevel="1" x14ac:dyDescent="0.25">
      <c r="B32" s="61"/>
      <c r="C32" s="42" t="s">
        <v>10</v>
      </c>
      <c r="D32" s="1"/>
      <c r="E32" s="1"/>
      <c r="F32" s="1"/>
      <c r="G32" s="1"/>
      <c r="H32" s="140"/>
      <c r="I32" s="1"/>
      <c r="J32" s="1"/>
      <c r="K32" s="1"/>
      <c r="L32" s="14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40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>
        <v>15.144525283642325</v>
      </c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40">
        <v>15.144525283642325</v>
      </c>
      <c r="CD32" s="1"/>
      <c r="CE32" s="1">
        <v>83.137133588328183</v>
      </c>
      <c r="CF32" s="1"/>
      <c r="CG32" s="1"/>
      <c r="CH32" s="1"/>
      <c r="CI32" s="1"/>
      <c r="CJ32" s="1"/>
      <c r="CK32" s="1"/>
      <c r="CL32" s="1">
        <v>149.57945355379346</v>
      </c>
      <c r="CM32" s="1">
        <v>15.144525283642325</v>
      </c>
      <c r="CN32" s="1"/>
      <c r="CO32" s="1"/>
      <c r="CP32" s="1"/>
      <c r="CQ32" s="1">
        <v>21.008744114538292</v>
      </c>
      <c r="CR32" s="1"/>
      <c r="CS32" s="1">
        <v>48.809878595345374</v>
      </c>
      <c r="CT32" s="1"/>
      <c r="CU32" s="1"/>
      <c r="CV32" s="1"/>
      <c r="CW32" s="1"/>
      <c r="CX32" s="1"/>
      <c r="CY32" s="140">
        <v>317.6797351356476</v>
      </c>
      <c r="CZ32" s="1"/>
      <c r="DA32" s="1"/>
      <c r="DB32" s="1"/>
      <c r="DC32" s="1"/>
      <c r="DD32" s="1"/>
      <c r="DE32" s="1"/>
      <c r="DF32" s="140"/>
      <c r="DG32" s="1">
        <v>332.82426041928994</v>
      </c>
    </row>
    <row r="33" spans="2:111" hidden="1" outlineLevel="1" x14ac:dyDescent="0.25">
      <c r="B33" s="61"/>
      <c r="C33" s="42" t="s">
        <v>1</v>
      </c>
      <c r="D33" s="1"/>
      <c r="E33" s="1">
        <v>5.5578239233888596</v>
      </c>
      <c r="F33" s="1"/>
      <c r="G33" s="1"/>
      <c r="H33" s="140">
        <v>5.5578239233888596</v>
      </c>
      <c r="I33" s="1"/>
      <c r="J33" s="1"/>
      <c r="K33" s="1"/>
      <c r="L33" s="14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40"/>
      <c r="AG33" s="1"/>
      <c r="AH33" s="1"/>
      <c r="AI33" s="1"/>
      <c r="AJ33" s="1"/>
      <c r="AK33" s="1"/>
      <c r="AL33" s="1">
        <v>1.4697792781985812</v>
      </c>
      <c r="AM33" s="1"/>
      <c r="AN33" s="1"/>
      <c r="AO33" s="1"/>
      <c r="AP33" s="1"/>
      <c r="AQ33" s="1"/>
      <c r="AR33" s="1">
        <v>2.8332141517756586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>
        <v>9.8585573778221463</v>
      </c>
      <c r="BD33" s="1"/>
      <c r="BE33" s="1">
        <v>1.3634348735770774</v>
      </c>
      <c r="BF33" s="1"/>
      <c r="BG33" s="1">
        <v>6.9212587969659367</v>
      </c>
      <c r="BH33" s="1">
        <v>2.8309541762347052</v>
      </c>
      <c r="BI33" s="1">
        <v>4.1943890498117824</v>
      </c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>
        <v>1.3634348735770774</v>
      </c>
      <c r="BZ33" s="1"/>
      <c r="CA33" s="1">
        <v>1.3634348735770774</v>
      </c>
      <c r="CB33" s="1"/>
      <c r="CC33" s="140">
        <v>32.198457451540044</v>
      </c>
      <c r="CD33" s="1"/>
      <c r="CE33" s="1">
        <v>16.886160579409587</v>
      </c>
      <c r="CF33" s="1"/>
      <c r="CG33" s="1"/>
      <c r="CH33" s="1"/>
      <c r="CI33" s="1"/>
      <c r="CJ33" s="1"/>
      <c r="CK33" s="1">
        <v>15.52272570583251</v>
      </c>
      <c r="CL33" s="1">
        <v>62.095422774411944</v>
      </c>
      <c r="CM33" s="1">
        <v>15.418641276751959</v>
      </c>
      <c r="CN33" s="1">
        <v>1.3634348735770774</v>
      </c>
      <c r="CO33" s="1"/>
      <c r="CP33" s="1">
        <v>31.049971362746923</v>
      </c>
      <c r="CQ33" s="1">
        <v>38.21293358103911</v>
      </c>
      <c r="CR33" s="1">
        <v>8.4973824797860225</v>
      </c>
      <c r="CS33" s="1">
        <v>1.4697792781985812</v>
      </c>
      <c r="CT33" s="1">
        <v>11.328336656020728</v>
      </c>
      <c r="CU33" s="1"/>
      <c r="CV33" s="1">
        <v>2.8309541762347052</v>
      </c>
      <c r="CW33" s="1">
        <v>7.027603201587441</v>
      </c>
      <c r="CX33" s="1">
        <v>29.795140869332307</v>
      </c>
      <c r="CY33" s="140">
        <v>241.4984868149289</v>
      </c>
      <c r="CZ33" s="1">
        <v>1.4697792781985812</v>
      </c>
      <c r="DA33" s="1"/>
      <c r="DB33" s="1"/>
      <c r="DC33" s="1"/>
      <c r="DD33" s="1"/>
      <c r="DE33" s="1"/>
      <c r="DF33" s="140">
        <v>1.4697792781985812</v>
      </c>
      <c r="DG33" s="1">
        <v>280.72454746805647</v>
      </c>
    </row>
    <row r="34" spans="2:111" hidden="1" outlineLevel="1" x14ac:dyDescent="0.25">
      <c r="B34" s="57"/>
      <c r="C34" s="42" t="s">
        <v>14</v>
      </c>
      <c r="D34" s="1"/>
      <c r="E34" s="1"/>
      <c r="F34" s="1"/>
      <c r="G34" s="1"/>
      <c r="H34" s="140"/>
      <c r="I34" s="1"/>
      <c r="J34" s="1"/>
      <c r="K34" s="1"/>
      <c r="L34" s="140"/>
      <c r="M34" s="1"/>
      <c r="N34" s="1"/>
      <c r="O34" s="1"/>
      <c r="P34" s="1"/>
      <c r="Q34" s="1"/>
      <c r="R34" s="1"/>
      <c r="S34" s="1"/>
      <c r="T34" s="1"/>
      <c r="U34" s="1"/>
      <c r="V34" s="1"/>
      <c r="W34" s="1">
        <v>3.425801526717557</v>
      </c>
      <c r="X34" s="1"/>
      <c r="Y34" s="1"/>
      <c r="Z34" s="1"/>
      <c r="AA34" s="1"/>
      <c r="AB34" s="1"/>
      <c r="AC34" s="1"/>
      <c r="AD34" s="1"/>
      <c r="AE34" s="1"/>
      <c r="AF34" s="140">
        <v>3.425801526717557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40"/>
      <c r="CD34" s="1"/>
      <c r="CE34" s="1"/>
      <c r="CF34" s="1"/>
      <c r="CG34" s="1"/>
      <c r="CH34" s="1"/>
      <c r="CI34" s="1"/>
      <c r="CJ34" s="1"/>
      <c r="CK34" s="1"/>
      <c r="CL34" s="1"/>
      <c r="CM34" s="1">
        <v>6.8205668877487167</v>
      </c>
      <c r="CN34" s="1"/>
      <c r="CO34" s="1"/>
      <c r="CP34" s="1">
        <v>17.674948567138028</v>
      </c>
      <c r="CQ34" s="1"/>
      <c r="CR34" s="1"/>
      <c r="CS34" s="1"/>
      <c r="CT34" s="1">
        <v>4.1727808069792802</v>
      </c>
      <c r="CU34" s="1"/>
      <c r="CV34" s="1"/>
      <c r="CW34" s="1">
        <v>31.54828353326063</v>
      </c>
      <c r="CX34" s="1"/>
      <c r="CY34" s="140">
        <v>60.216579795126648</v>
      </c>
      <c r="CZ34" s="1"/>
      <c r="DA34" s="1"/>
      <c r="DB34" s="1"/>
      <c r="DC34" s="1"/>
      <c r="DD34" s="1"/>
      <c r="DE34" s="1"/>
      <c r="DF34" s="140"/>
      <c r="DG34" s="1">
        <v>63.642381321844212</v>
      </c>
    </row>
    <row r="35" spans="2:111" collapsed="1" x14ac:dyDescent="0.25">
      <c r="B35" s="58" t="s">
        <v>961</v>
      </c>
      <c r="C35" s="58"/>
      <c r="D35" s="59"/>
      <c r="E35" s="59">
        <v>52.848084720844497</v>
      </c>
      <c r="F35" s="59">
        <v>6.8906252626805244</v>
      </c>
      <c r="G35" s="59"/>
      <c r="H35" s="141">
        <v>59.73870998352502</v>
      </c>
      <c r="I35" s="59"/>
      <c r="J35" s="59"/>
      <c r="K35" s="59"/>
      <c r="L35" s="141"/>
      <c r="M35" s="59"/>
      <c r="N35" s="59"/>
      <c r="O35" s="59"/>
      <c r="P35" s="59"/>
      <c r="Q35" s="59"/>
      <c r="R35" s="59">
        <v>5.949027338208011</v>
      </c>
      <c r="S35" s="59"/>
      <c r="T35" s="59"/>
      <c r="U35" s="59"/>
      <c r="V35" s="59"/>
      <c r="W35" s="59">
        <v>3.425801526717557</v>
      </c>
      <c r="X35" s="59">
        <v>5.949027338208011</v>
      </c>
      <c r="Y35" s="59"/>
      <c r="Z35" s="59"/>
      <c r="AA35" s="59"/>
      <c r="AB35" s="59"/>
      <c r="AC35" s="59"/>
      <c r="AD35" s="59"/>
      <c r="AE35" s="59"/>
      <c r="AF35" s="141">
        <v>15.323856203133579</v>
      </c>
      <c r="AG35" s="59">
        <v>6.4989070040433026</v>
      </c>
      <c r="AH35" s="59">
        <v>6.8906252626805244</v>
      </c>
      <c r="AI35" s="59"/>
      <c r="AJ35" s="59"/>
      <c r="AK35" s="59"/>
      <c r="AL35" s="59">
        <v>1.4697792781985812</v>
      </c>
      <c r="AM35" s="59">
        <v>6.8906252626805244</v>
      </c>
      <c r="AN35" s="59"/>
      <c r="AO35" s="59">
        <v>5.949027338208011</v>
      </c>
      <c r="AP35" s="59"/>
      <c r="AQ35" s="59"/>
      <c r="AR35" s="59">
        <v>17.521847605839529</v>
      </c>
      <c r="AS35" s="59">
        <v>6.8906252626805244</v>
      </c>
      <c r="AT35" s="59">
        <v>6.547815230961298</v>
      </c>
      <c r="AU35" s="59"/>
      <c r="AV35" s="59"/>
      <c r="AW35" s="59"/>
      <c r="AX35" s="59"/>
      <c r="AY35" s="59"/>
      <c r="AZ35" s="59">
        <v>52.90159456751298</v>
      </c>
      <c r="BA35" s="59">
        <v>6.4989070040433026</v>
      </c>
      <c r="BB35" s="59">
        <v>8.9148869555162804</v>
      </c>
      <c r="BC35" s="59">
        <v>171.98845603305233</v>
      </c>
      <c r="BD35" s="59"/>
      <c r="BE35" s="59">
        <v>1.3634348735770774</v>
      </c>
      <c r="BF35" s="59">
        <v>23.211730606829384</v>
      </c>
      <c r="BG35" s="59">
        <v>25.851829766951795</v>
      </c>
      <c r="BH35" s="59">
        <v>11.745841131750986</v>
      </c>
      <c r="BI35" s="59">
        <v>10.143416388019794</v>
      </c>
      <c r="BJ35" s="59"/>
      <c r="BK35" s="59">
        <v>6.547815230961298</v>
      </c>
      <c r="BL35" s="59"/>
      <c r="BM35" s="59"/>
      <c r="BN35" s="59"/>
      <c r="BO35" s="59"/>
      <c r="BP35" s="59">
        <v>41.572086587007831</v>
      </c>
      <c r="BQ35" s="59">
        <v>6.4989070040433026</v>
      </c>
      <c r="BR35" s="59"/>
      <c r="BS35" s="59">
        <v>10.015684014469576</v>
      </c>
      <c r="BT35" s="59"/>
      <c r="BU35" s="59"/>
      <c r="BV35" s="59">
        <v>15.462702186477578</v>
      </c>
      <c r="BW35" s="59"/>
      <c r="BX35" s="59"/>
      <c r="BY35" s="59">
        <v>23.268935055477481</v>
      </c>
      <c r="BZ35" s="59"/>
      <c r="CA35" s="59">
        <v>1.3634348735770774</v>
      </c>
      <c r="CB35" s="59">
        <v>8.9148869555162804</v>
      </c>
      <c r="CC35" s="141">
        <v>484.92380148007675</v>
      </c>
      <c r="CD35" s="59">
        <v>13.781250525361049</v>
      </c>
      <c r="CE35" s="59">
        <v>243.33856969046371</v>
      </c>
      <c r="CF35" s="59">
        <v>9.2352748027110536</v>
      </c>
      <c r="CG35" s="59">
        <v>6.547815230961298</v>
      </c>
      <c r="CH35" s="59">
        <v>24.088640379278864</v>
      </c>
      <c r="CI35" s="59">
        <v>2.192469977280104</v>
      </c>
      <c r="CJ35" s="59">
        <v>6.547815230961298</v>
      </c>
      <c r="CK35" s="59">
        <v>110.26579019135045</v>
      </c>
      <c r="CL35" s="59">
        <v>482.57770072461636</v>
      </c>
      <c r="CM35" s="59">
        <v>133.18944811934276</v>
      </c>
      <c r="CN35" s="59">
        <v>9.2379217106621816</v>
      </c>
      <c r="CO35" s="59">
        <v>58.209391905569568</v>
      </c>
      <c r="CP35" s="59">
        <v>1050.4672607111252</v>
      </c>
      <c r="CQ35" s="59">
        <v>166.96010175502556</v>
      </c>
      <c r="CR35" s="59">
        <v>17.412269435302303</v>
      </c>
      <c r="CS35" s="59">
        <v>227.06927929053001</v>
      </c>
      <c r="CT35" s="59">
        <v>49.621763386180355</v>
      </c>
      <c r="CU35" s="59">
        <v>16.514591018512878</v>
      </c>
      <c r="CV35" s="59">
        <v>13.203032182175555</v>
      </c>
      <c r="CW35" s="59">
        <v>258.49712303812669</v>
      </c>
      <c r="CX35" s="59">
        <v>115.61003782288392</v>
      </c>
      <c r="CY35" s="141">
        <v>3014.5675471284212</v>
      </c>
      <c r="CZ35" s="59">
        <v>1.4697792781985812</v>
      </c>
      <c r="DA35" s="59"/>
      <c r="DB35" s="59">
        <v>6.4989070040433026</v>
      </c>
      <c r="DC35" s="59">
        <v>11.889816167430828</v>
      </c>
      <c r="DD35" s="59"/>
      <c r="DE35" s="59">
        <v>2.8390368342458934</v>
      </c>
      <c r="DF35" s="141">
        <v>22.697539283918601</v>
      </c>
      <c r="DG35" s="59">
        <v>3597.2514540790753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Q35"/>
  <sheetViews>
    <sheetView zoomScale="80" zoomScaleNormal="80" workbookViewId="0">
      <pane xSplit="3" ySplit="10" topLeftCell="AV11" activePane="bottomRight" state="frozen"/>
      <selection pane="topRight" activeCell="D1" sqref="D1"/>
      <selection pane="bottomLeft" activeCell="A11" sqref="A11"/>
      <selection pane="bottomRight"/>
    </sheetView>
  </sheetViews>
  <sheetFormatPr defaultColWidth="8.85546875" defaultRowHeight="15" outlineLevelRow="1" outlineLevelCol="1" x14ac:dyDescent="0.25"/>
  <cols>
    <col min="1" max="1" width="29.28515625" style="42" bestFit="1" customWidth="1"/>
    <col min="2" max="2" width="31.42578125" style="42" customWidth="1"/>
    <col min="3" max="3" width="31" style="42" bestFit="1" customWidth="1"/>
    <col min="4" max="4" width="19.140625" style="42" hidden="1" customWidth="1" outlineLevel="1"/>
    <col min="5" max="5" width="12.5703125" style="42" hidden="1" customWidth="1" outlineLevel="1"/>
    <col min="6" max="6" width="12.140625" style="42" hidden="1" customWidth="1" outlineLevel="1"/>
    <col min="7" max="7" width="8.140625" style="42" hidden="1" customWidth="1" outlineLevel="1"/>
    <col min="8" max="8" width="16.140625" style="42" hidden="1" customWidth="1" outlineLevel="1" collapsed="1"/>
    <col min="9" max="9" width="21.140625" style="42" bestFit="1" customWidth="1" collapsed="1"/>
    <col min="10" max="10" width="12.7109375" style="42" hidden="1" customWidth="1" outlineLevel="1"/>
    <col min="11" max="11" width="15.5703125" style="42" hidden="1" customWidth="1" outlineLevel="1"/>
    <col min="12" max="12" width="15.28515625" style="42" hidden="1" customWidth="1" outlineLevel="1" collapsed="1"/>
    <col min="13" max="13" width="16.28515625" style="42" hidden="1" customWidth="1" outlineLevel="1"/>
    <col min="14" max="14" width="18.140625" style="42" hidden="1" customWidth="1" outlineLevel="1"/>
    <col min="15" max="15" width="19" style="42" bestFit="1" customWidth="1" collapsed="1"/>
    <col min="16" max="16" width="28.28515625" style="42" hidden="1" customWidth="1" outlineLevel="1"/>
    <col min="17" max="17" width="19.5703125" style="42" hidden="1" customWidth="1" outlineLevel="1"/>
    <col min="18" max="18" width="14.28515625" style="42" hidden="1" customWidth="1" outlineLevel="1"/>
    <col min="19" max="19" width="10.7109375" style="42" hidden="1" customWidth="1" outlineLevel="1"/>
    <col min="20" max="20" width="12.28515625" style="42" hidden="1" customWidth="1" outlineLevel="1"/>
    <col min="21" max="21" width="12.5703125" style="42" hidden="1" customWidth="1" outlineLevel="1"/>
    <col min="22" max="22" width="6.7109375" style="42" hidden="1" customWidth="1" outlineLevel="1"/>
    <col min="23" max="23" width="8.28515625" style="42" hidden="1" customWidth="1" outlineLevel="1"/>
    <col min="24" max="24" width="10.28515625" style="42" hidden="1" customWidth="1" outlineLevel="1"/>
    <col min="25" max="25" width="19.140625" style="42" hidden="1" customWidth="1" outlineLevel="1"/>
    <col min="26" max="26" width="14.7109375" style="42" hidden="1" customWidth="1" outlineLevel="1"/>
    <col min="27" max="27" width="22.140625" style="42" hidden="1" customWidth="1" outlineLevel="1"/>
    <col min="28" max="28" width="13.85546875" style="42" hidden="1" customWidth="1" outlineLevel="1"/>
    <col min="29" max="29" width="10.85546875" style="42" hidden="1" customWidth="1" outlineLevel="1" collapsed="1"/>
    <col min="30" max="30" width="10.28515625" style="42" hidden="1" customWidth="1" outlineLevel="1"/>
    <col min="31" max="31" width="10.42578125" style="42" hidden="1" customWidth="1" outlineLevel="1"/>
    <col min="32" max="32" width="10.28515625" style="42" hidden="1" customWidth="1" outlineLevel="1" collapsed="1"/>
    <col min="33" max="33" width="8.7109375" style="42" hidden="1" customWidth="1" outlineLevel="1"/>
    <col min="34" max="34" width="10.85546875" style="42" hidden="1" customWidth="1" outlineLevel="1"/>
    <col min="35" max="35" width="8.28515625" style="42" hidden="1" customWidth="1" outlineLevel="1"/>
    <col min="36" max="36" width="8.7109375" style="42" hidden="1" customWidth="1" outlineLevel="1"/>
    <col min="37" max="37" width="10" style="42" hidden="1" customWidth="1" outlineLevel="1"/>
    <col min="38" max="38" width="10.28515625" style="42" hidden="1" customWidth="1" outlineLevel="1"/>
    <col min="39" max="39" width="10.7109375" style="42" hidden="1" customWidth="1" outlineLevel="1"/>
    <col min="40" max="40" width="9.28515625" style="42" hidden="1" customWidth="1" outlineLevel="1"/>
    <col min="41" max="41" width="23.5703125" style="42" hidden="1" customWidth="1" outlineLevel="1"/>
    <col min="42" max="42" width="14" style="42" hidden="1" customWidth="1" outlineLevel="1"/>
    <col min="43" max="43" width="16.28515625" style="42" hidden="1" customWidth="1" outlineLevel="1"/>
    <col min="44" max="44" width="17.28515625" style="42" hidden="1" customWidth="1" outlineLevel="1"/>
    <col min="45" max="45" width="9.28515625" style="42" hidden="1" customWidth="1" outlineLevel="1"/>
    <col min="46" max="46" width="10.7109375" style="42" hidden="1" customWidth="1" outlineLevel="1"/>
    <col min="47" max="47" width="19.7109375" style="42" hidden="1" customWidth="1" outlineLevel="1"/>
    <col min="48" max="48" width="34.42578125" style="42" bestFit="1" customWidth="1" collapsed="1"/>
    <col min="49" max="49" width="11.140625" style="42" hidden="1" customWidth="1" outlineLevel="1"/>
    <col min="50" max="50" width="8.85546875" style="42" hidden="1" customWidth="1" outlineLevel="1"/>
    <col min="51" max="51" width="8.5703125" style="42" hidden="1" customWidth="1" outlineLevel="1"/>
    <col min="52" max="52" width="8.85546875" style="42" hidden="1" customWidth="1" outlineLevel="1"/>
    <col min="53" max="53" width="12.28515625" style="42" hidden="1" customWidth="1" outlineLevel="1"/>
    <col min="54" max="54" width="9" style="42" hidden="1" customWidth="1" outlineLevel="1"/>
    <col min="55" max="55" width="10.140625" style="42" hidden="1" customWidth="1" outlineLevel="1"/>
    <col min="56" max="56" width="4.85546875" style="42" hidden="1" customWidth="1" outlineLevel="1"/>
    <col min="57" max="57" width="7.7109375" style="42" hidden="1" customWidth="1" outlineLevel="1"/>
    <col min="58" max="59" width="12" style="42" hidden="1" customWidth="1" outlineLevel="1"/>
    <col min="60" max="60" width="23.5703125" style="42" hidden="1" customWidth="1" outlineLevel="1"/>
    <col min="61" max="61" width="10.85546875" style="42" hidden="1" customWidth="1" outlineLevel="1"/>
    <col min="62" max="62" width="11.5703125" style="42" hidden="1" customWidth="1" outlineLevel="1"/>
    <col min="63" max="63" width="12.5703125" style="42" hidden="1" customWidth="1" outlineLevel="1"/>
    <col min="64" max="64" width="9.85546875" style="42" hidden="1" customWidth="1" outlineLevel="1"/>
    <col min="65" max="65" width="15.7109375" style="42" hidden="1" customWidth="1" outlineLevel="1"/>
    <col min="66" max="66" width="9.28515625" style="42" hidden="1" customWidth="1" outlineLevel="1"/>
    <col min="67" max="67" width="9.5703125" style="42" hidden="1" customWidth="1" outlineLevel="1"/>
    <col min="68" max="68" width="10.42578125" style="42" hidden="1" customWidth="1" outlineLevel="1"/>
    <col min="69" max="69" width="6.85546875" style="42" hidden="1" customWidth="1" outlineLevel="1"/>
    <col min="70" max="70" width="10.85546875" style="42" hidden="1" customWidth="1" outlineLevel="1"/>
    <col min="71" max="71" width="9.28515625" style="42" hidden="1" customWidth="1" outlineLevel="1"/>
    <col min="72" max="72" width="12.7109375" style="42" hidden="1" customWidth="1" outlineLevel="1"/>
    <col min="73" max="73" width="8.7109375" style="42" hidden="1" customWidth="1" outlineLevel="1"/>
    <col min="74" max="74" width="10.28515625" style="42" hidden="1" customWidth="1" outlineLevel="1"/>
    <col min="75" max="75" width="8.85546875" style="42" hidden="1" customWidth="1" outlineLevel="1" collapsed="1"/>
    <col min="76" max="76" width="10.7109375" style="42" hidden="1" customWidth="1" outlineLevel="1"/>
    <col min="77" max="77" width="7.7109375" style="42" hidden="1" customWidth="1" outlineLevel="1"/>
    <col min="78" max="78" width="11.5703125" style="42" hidden="1" customWidth="1" outlineLevel="1"/>
    <col min="79" max="79" width="10.42578125" style="42" hidden="1" customWidth="1" outlineLevel="1"/>
    <col min="80" max="80" width="7.7109375" style="42" hidden="1" customWidth="1" outlineLevel="1"/>
    <col min="81" max="81" width="16.5703125" style="42" hidden="1" customWidth="1" outlineLevel="1" collapsed="1"/>
    <col min="82" max="82" width="11.5703125" style="42" hidden="1" customWidth="1" outlineLevel="1"/>
    <col min="83" max="83" width="14.28515625" style="42" hidden="1" customWidth="1" outlineLevel="1"/>
    <col min="84" max="84" width="12.28515625" style="42" hidden="1" customWidth="1" outlineLevel="1"/>
    <col min="85" max="85" width="10.28515625" style="42" hidden="1" customWidth="1" outlineLevel="1"/>
    <col min="86" max="86" width="9" style="42" hidden="1" customWidth="1" outlineLevel="1"/>
    <col min="87" max="87" width="9.7109375" style="42" hidden="1" customWidth="1" outlineLevel="1"/>
    <col min="88" max="88" width="8.28515625" style="42" hidden="1" customWidth="1" outlineLevel="1"/>
    <col min="89" max="89" width="11" style="42" hidden="1" customWidth="1" outlineLevel="1"/>
    <col min="90" max="90" width="8.7109375" style="42" hidden="1" customWidth="1" outlineLevel="1"/>
    <col min="91" max="91" width="18.42578125" style="42" hidden="1" customWidth="1" outlineLevel="1"/>
    <col min="92" max="92" width="10.42578125" style="42" hidden="1" customWidth="1" outlineLevel="1"/>
    <col min="93" max="94" width="18.7109375" style="42" hidden="1" customWidth="1" outlineLevel="1"/>
    <col min="95" max="95" width="7.28515625" style="42" hidden="1" customWidth="1" outlineLevel="1"/>
    <col min="96" max="96" width="6.140625" style="42" hidden="1" customWidth="1" outlineLevel="1"/>
    <col min="97" max="97" width="7.7109375" style="42" hidden="1" customWidth="1" outlineLevel="1"/>
    <col min="98" max="98" width="8.5703125" style="42" hidden="1" customWidth="1" outlineLevel="1"/>
    <col min="99" max="99" width="7.140625" style="42" hidden="1" customWidth="1" outlineLevel="1"/>
    <col min="100" max="100" width="9.140625" style="42" hidden="1" customWidth="1" outlineLevel="1"/>
    <col min="101" max="101" width="9.42578125" style="42" hidden="1" customWidth="1" outlineLevel="1" collapsed="1"/>
    <col min="102" max="102" width="10.42578125" style="42" hidden="1" customWidth="1" outlineLevel="1"/>
    <col min="103" max="103" width="11.85546875" style="42" hidden="1" customWidth="1" outlineLevel="1" collapsed="1"/>
    <col min="104" max="104" width="22.28515625" style="42" hidden="1" customWidth="1" outlineLevel="1" collapsed="1"/>
    <col min="105" max="105" width="22.28515625" style="42" hidden="1" customWidth="1" outlineLevel="1"/>
    <col min="106" max="106" width="7.140625" style="42" hidden="1" customWidth="1" outlineLevel="1"/>
    <col min="107" max="107" width="9.7109375" style="42" hidden="1" customWidth="1" outlineLevel="1"/>
    <col min="108" max="108" width="6.140625" style="42" hidden="1" customWidth="1" outlineLevel="1"/>
    <col min="109" max="109" width="15.42578125" style="42" hidden="1" customWidth="1" outlineLevel="1"/>
    <col min="110" max="110" width="17.28515625" style="42" bestFit="1" customWidth="1" collapsed="1"/>
    <col min="111" max="111" width="15" style="42" hidden="1" customWidth="1" outlineLevel="1"/>
    <col min="112" max="112" width="6" style="42" hidden="1" customWidth="1" outlineLevel="1"/>
    <col min="113" max="113" width="9.7109375" style="42" hidden="1" customWidth="1" outlineLevel="1"/>
    <col min="114" max="114" width="9.28515625" style="42" hidden="1" customWidth="1" outlineLevel="1"/>
    <col min="115" max="115" width="17.28515625" style="42" hidden="1" customWidth="1" outlineLevel="1"/>
    <col min="116" max="116" width="10.85546875" style="42" hidden="1" customWidth="1" outlineLevel="1"/>
    <col min="117" max="117" width="20.140625" style="42" hidden="1" customWidth="1" outlineLevel="1"/>
    <col min="118" max="118" width="9.28515625" style="42" hidden="1" customWidth="1" outlineLevel="1"/>
    <col min="119" max="119" width="12" style="42" hidden="1" customWidth="1" outlineLevel="1"/>
    <col min="120" max="120" width="11" style="42" hidden="1" customWidth="1" outlineLevel="1"/>
    <col min="121" max="121" width="8.7109375" style="42" hidden="1" customWidth="1" outlineLevel="1"/>
    <col min="122" max="122" width="11.28515625" style="42" hidden="1" customWidth="1" outlineLevel="1"/>
    <col min="123" max="123" width="8" style="42" hidden="1" customWidth="1" outlineLevel="1"/>
    <col min="124" max="124" width="19.140625" style="42" hidden="1" customWidth="1" outlineLevel="1"/>
    <col min="125" max="125" width="20" style="42" hidden="1" customWidth="1" outlineLevel="1"/>
    <col min="126" max="126" width="8.5703125" style="42" hidden="1" customWidth="1" outlineLevel="1"/>
    <col min="127" max="127" width="12.28515625" style="42" hidden="1" customWidth="1" outlineLevel="1"/>
    <col min="128" max="128" width="9.7109375" style="42" hidden="1" customWidth="1" outlineLevel="1"/>
    <col min="129" max="129" width="14.140625" style="42" hidden="1" customWidth="1" outlineLevel="1"/>
    <col min="130" max="130" width="6.85546875" style="42" hidden="1" customWidth="1" outlineLevel="1"/>
    <col min="131" max="132" width="7.7109375" style="42" hidden="1" customWidth="1" outlineLevel="1"/>
    <col min="133" max="133" width="9.7109375" style="42" hidden="1" customWidth="1" outlineLevel="1"/>
    <col min="134" max="134" width="21.28515625" style="42" bestFit="1" customWidth="1" collapsed="1"/>
    <col min="135" max="135" width="14.140625" style="42" hidden="1" customWidth="1" outlineLevel="1"/>
    <col min="136" max="136" width="7.7109375" style="42" hidden="1" customWidth="1" outlineLevel="1"/>
    <col min="137" max="137" width="7.85546875" style="42" hidden="1" customWidth="1" outlineLevel="1"/>
    <col min="138" max="138" width="7" style="42" hidden="1" customWidth="1" outlineLevel="1"/>
    <col min="139" max="139" width="6.5703125" style="42" hidden="1" customWidth="1" outlineLevel="1"/>
    <col min="140" max="140" width="8" style="42" hidden="1" customWidth="1" outlineLevel="1"/>
    <col min="141" max="141" width="9.42578125" style="42" hidden="1" customWidth="1" outlineLevel="1"/>
    <col min="142" max="142" width="11.7109375" style="42" hidden="1" customWidth="1" outlineLevel="1"/>
    <col min="143" max="143" width="9.140625" style="42" hidden="1" customWidth="1" outlineLevel="1"/>
    <col min="144" max="144" width="12" style="42" hidden="1" customWidth="1" outlineLevel="1"/>
    <col min="145" max="145" width="8.140625" style="42" hidden="1" customWidth="1" outlineLevel="1"/>
    <col min="146" max="146" width="16.5703125" style="42" bestFit="1" customWidth="1" collapsed="1"/>
    <col min="147" max="147" width="18.28515625" style="42" bestFit="1" customWidth="1"/>
    <col min="148" max="16384" width="8.85546875" style="42"/>
  </cols>
  <sheetData>
    <row r="1" spans="1:147" x14ac:dyDescent="0.25">
      <c r="A1" s="7" t="s">
        <v>504</v>
      </c>
    </row>
    <row r="3" spans="1:147" ht="18.75" x14ac:dyDescent="0.3">
      <c r="A3" s="8" t="s">
        <v>704</v>
      </c>
    </row>
    <row r="5" spans="1:147" x14ac:dyDescent="0.25">
      <c r="A5" s="42" t="s">
        <v>502</v>
      </c>
      <c r="B5" s="4" t="s">
        <v>722</v>
      </c>
      <c r="H5" s="4"/>
    </row>
    <row r="6" spans="1:147" x14ac:dyDescent="0.25">
      <c r="A6" s="42" t="s">
        <v>503</v>
      </c>
      <c r="B6" s="42" t="s">
        <v>1073</v>
      </c>
    </row>
    <row r="8" spans="1:147" x14ac:dyDescent="0.25">
      <c r="B8" s="95"/>
      <c r="C8" s="95" t="s">
        <v>1016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</row>
    <row r="9" spans="1:147" x14ac:dyDescent="0.25">
      <c r="B9" s="95"/>
      <c r="C9" s="95"/>
      <c r="D9" s="95" t="s">
        <v>665</v>
      </c>
      <c r="E9" s="95"/>
      <c r="F9" s="95"/>
      <c r="G9" s="95"/>
      <c r="H9" s="95"/>
      <c r="I9" s="95" t="s">
        <v>933</v>
      </c>
      <c r="J9" s="95" t="s">
        <v>934</v>
      </c>
      <c r="K9" s="95"/>
      <c r="L9" s="95"/>
      <c r="M9" s="95"/>
      <c r="N9" s="95"/>
      <c r="O9" s="95" t="s">
        <v>938</v>
      </c>
      <c r="P9" s="95" t="s">
        <v>666</v>
      </c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 t="s">
        <v>947</v>
      </c>
      <c r="AW9" s="95" t="s">
        <v>667</v>
      </c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 t="s">
        <v>959</v>
      </c>
      <c r="DG9" s="95" t="s">
        <v>668</v>
      </c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 t="s">
        <v>961</v>
      </c>
      <c r="EE9" s="95" t="s">
        <v>669</v>
      </c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 t="s">
        <v>971</v>
      </c>
      <c r="EQ9" s="95" t="s">
        <v>18</v>
      </c>
    </row>
    <row r="10" spans="1:147" x14ac:dyDescent="0.25">
      <c r="B10" s="98" t="s">
        <v>998</v>
      </c>
      <c r="C10" s="98" t="s">
        <v>0</v>
      </c>
      <c r="D10" s="97" t="s">
        <v>448</v>
      </c>
      <c r="E10" s="97" t="s">
        <v>404</v>
      </c>
      <c r="F10" s="97" t="s">
        <v>449</v>
      </c>
      <c r="G10" s="97" t="s">
        <v>406</v>
      </c>
      <c r="H10" s="97" t="s">
        <v>407</v>
      </c>
      <c r="I10" s="97"/>
      <c r="J10" s="97" t="s">
        <v>452</v>
      </c>
      <c r="K10" s="97" t="s">
        <v>670</v>
      </c>
      <c r="L10" s="97" t="s">
        <v>936</v>
      </c>
      <c r="M10" s="97" t="s">
        <v>206</v>
      </c>
      <c r="N10" s="97" t="s">
        <v>408</v>
      </c>
      <c r="O10" s="97"/>
      <c r="P10" s="97" t="s">
        <v>409</v>
      </c>
      <c r="Q10" s="97" t="s">
        <v>410</v>
      </c>
      <c r="R10" s="97" t="s">
        <v>939</v>
      </c>
      <c r="S10" s="97" t="s">
        <v>411</v>
      </c>
      <c r="T10" s="97" t="s">
        <v>412</v>
      </c>
      <c r="U10" s="97" t="s">
        <v>942</v>
      </c>
      <c r="V10" s="97" t="s">
        <v>454</v>
      </c>
      <c r="W10" s="97" t="s">
        <v>455</v>
      </c>
      <c r="X10" s="97" t="s">
        <v>413</v>
      </c>
      <c r="Y10" s="97" t="s">
        <v>414</v>
      </c>
      <c r="Z10" s="97" t="s">
        <v>456</v>
      </c>
      <c r="AA10" s="97" t="s">
        <v>415</v>
      </c>
      <c r="AB10" s="97" t="s">
        <v>457</v>
      </c>
      <c r="AC10" s="97" t="s">
        <v>653</v>
      </c>
      <c r="AD10" s="97" t="s">
        <v>416</v>
      </c>
      <c r="AE10" s="97" t="s">
        <v>458</v>
      </c>
      <c r="AF10" s="97" t="s">
        <v>250</v>
      </c>
      <c r="AG10" s="97" t="s">
        <v>417</v>
      </c>
      <c r="AH10" s="97" t="s">
        <v>459</v>
      </c>
      <c r="AI10" s="97" t="s">
        <v>460</v>
      </c>
      <c r="AJ10" s="97" t="s">
        <v>418</v>
      </c>
      <c r="AK10" s="97" t="s">
        <v>205</v>
      </c>
      <c r="AL10" s="97" t="s">
        <v>461</v>
      </c>
      <c r="AM10" s="97" t="s">
        <v>283</v>
      </c>
      <c r="AN10" s="97" t="s">
        <v>252</v>
      </c>
      <c r="AO10" s="97" t="s">
        <v>419</v>
      </c>
      <c r="AP10" s="97" t="s">
        <v>462</v>
      </c>
      <c r="AQ10" s="97" t="s">
        <v>463</v>
      </c>
      <c r="AR10" s="97" t="s">
        <v>465</v>
      </c>
      <c r="AS10" s="97" t="s">
        <v>466</v>
      </c>
      <c r="AT10" s="97" t="s">
        <v>945</v>
      </c>
      <c r="AU10" s="97" t="s">
        <v>467</v>
      </c>
      <c r="AV10" s="97"/>
      <c r="AW10" s="97" t="s">
        <v>208</v>
      </c>
      <c r="AX10" s="97" t="s">
        <v>654</v>
      </c>
      <c r="AY10" s="97" t="s">
        <v>421</v>
      </c>
      <c r="AZ10" s="97" t="s">
        <v>469</v>
      </c>
      <c r="BA10" s="97" t="s">
        <v>422</v>
      </c>
      <c r="BB10" s="97" t="s">
        <v>423</v>
      </c>
      <c r="BC10" s="97" t="s">
        <v>470</v>
      </c>
      <c r="BD10" s="97" t="s">
        <v>655</v>
      </c>
      <c r="BE10" s="97" t="s">
        <v>472</v>
      </c>
      <c r="BF10" s="97" t="s">
        <v>473</v>
      </c>
      <c r="BG10" s="97" t="s">
        <v>338</v>
      </c>
      <c r="BH10" s="97" t="s">
        <v>124</v>
      </c>
      <c r="BI10" s="97" t="s">
        <v>425</v>
      </c>
      <c r="BJ10" s="97" t="s">
        <v>426</v>
      </c>
      <c r="BK10" s="97" t="s">
        <v>475</v>
      </c>
      <c r="BL10" s="97" t="s">
        <v>162</v>
      </c>
      <c r="BM10" s="97" t="s">
        <v>427</v>
      </c>
      <c r="BN10" s="97" t="s">
        <v>476</v>
      </c>
      <c r="BO10" s="97" t="s">
        <v>165</v>
      </c>
      <c r="BP10" s="97" t="s">
        <v>428</v>
      </c>
      <c r="BQ10" s="97" t="s">
        <v>244</v>
      </c>
      <c r="BR10" s="97" t="s">
        <v>478</v>
      </c>
      <c r="BS10" s="97" t="s">
        <v>429</v>
      </c>
      <c r="BT10" s="97" t="s">
        <v>479</v>
      </c>
      <c r="BU10" s="97" t="s">
        <v>324</v>
      </c>
      <c r="BV10" s="97" t="s">
        <v>671</v>
      </c>
      <c r="BW10" s="97" t="s">
        <v>204</v>
      </c>
      <c r="BX10" s="97" t="s">
        <v>245</v>
      </c>
      <c r="BY10" s="97" t="s">
        <v>207</v>
      </c>
      <c r="BZ10" s="97" t="s">
        <v>430</v>
      </c>
      <c r="CA10" s="97" t="s">
        <v>662</v>
      </c>
      <c r="CB10" s="97" t="s">
        <v>210</v>
      </c>
      <c r="CC10" s="97" t="s">
        <v>480</v>
      </c>
      <c r="CD10" s="97" t="s">
        <v>481</v>
      </c>
      <c r="CE10" s="97" t="s">
        <v>431</v>
      </c>
      <c r="CF10" s="97" t="s">
        <v>164</v>
      </c>
      <c r="CG10" s="97" t="s">
        <v>432</v>
      </c>
      <c r="CH10" s="97" t="s">
        <v>482</v>
      </c>
      <c r="CI10" s="97" t="s">
        <v>483</v>
      </c>
      <c r="CJ10" s="97" t="s">
        <v>484</v>
      </c>
      <c r="CK10" s="97" t="s">
        <v>243</v>
      </c>
      <c r="CL10" s="97" t="s">
        <v>433</v>
      </c>
      <c r="CM10" s="97" t="s">
        <v>953</v>
      </c>
      <c r="CN10" s="97" t="s">
        <v>434</v>
      </c>
      <c r="CO10" s="97" t="s">
        <v>485</v>
      </c>
      <c r="CP10" s="97" t="s">
        <v>166</v>
      </c>
      <c r="CQ10" s="97" t="s">
        <v>486</v>
      </c>
      <c r="CR10" s="97" t="s">
        <v>163</v>
      </c>
      <c r="CS10" s="97" t="s">
        <v>487</v>
      </c>
      <c r="CT10" s="97" t="s">
        <v>435</v>
      </c>
      <c r="CU10" s="97" t="s">
        <v>242</v>
      </c>
      <c r="CV10" s="97" t="s">
        <v>656</v>
      </c>
      <c r="CW10" s="97" t="s">
        <v>436</v>
      </c>
      <c r="CX10" s="97" t="s">
        <v>488</v>
      </c>
      <c r="CY10" s="97" t="s">
        <v>489</v>
      </c>
      <c r="CZ10" s="97" t="s">
        <v>956</v>
      </c>
      <c r="DA10" s="97" t="s">
        <v>437</v>
      </c>
      <c r="DB10" s="97" t="s">
        <v>871</v>
      </c>
      <c r="DC10" s="97" t="s">
        <v>211</v>
      </c>
      <c r="DD10" s="97" t="s">
        <v>490</v>
      </c>
      <c r="DE10" s="97" t="s">
        <v>491</v>
      </c>
      <c r="DF10" s="97"/>
      <c r="DG10" s="97" t="s">
        <v>438</v>
      </c>
      <c r="DH10" s="97" t="s">
        <v>212</v>
      </c>
      <c r="DI10" s="97" t="s">
        <v>220</v>
      </c>
      <c r="DJ10" s="97" t="s">
        <v>439</v>
      </c>
      <c r="DK10" s="97" t="s">
        <v>336</v>
      </c>
      <c r="DL10" s="97" t="s">
        <v>663</v>
      </c>
      <c r="DM10" s="97" t="s">
        <v>440</v>
      </c>
      <c r="DN10" s="97" t="s">
        <v>209</v>
      </c>
      <c r="DO10" s="97" t="s">
        <v>314</v>
      </c>
      <c r="DP10" s="97" t="s">
        <v>493</v>
      </c>
      <c r="DQ10" s="97" t="s">
        <v>441</v>
      </c>
      <c r="DR10" s="97" t="s">
        <v>325</v>
      </c>
      <c r="DS10" s="97" t="s">
        <v>442</v>
      </c>
      <c r="DT10" s="97" t="s">
        <v>221</v>
      </c>
      <c r="DU10" s="97" t="s">
        <v>443</v>
      </c>
      <c r="DV10" s="97" t="s">
        <v>444</v>
      </c>
      <c r="DW10" s="97" t="s">
        <v>445</v>
      </c>
      <c r="DX10" s="97" t="s">
        <v>145</v>
      </c>
      <c r="DY10" s="97" t="s">
        <v>337</v>
      </c>
      <c r="DZ10" s="97" t="s">
        <v>446</v>
      </c>
      <c r="EA10" s="97" t="s">
        <v>494</v>
      </c>
      <c r="EB10" s="97" t="s">
        <v>78</v>
      </c>
      <c r="EC10" s="97" t="s">
        <v>144</v>
      </c>
      <c r="ED10" s="97"/>
      <c r="EE10" s="97" t="s">
        <v>657</v>
      </c>
      <c r="EF10" s="97" t="s">
        <v>496</v>
      </c>
      <c r="EG10" s="97" t="s">
        <v>963</v>
      </c>
      <c r="EH10" s="97" t="s">
        <v>497</v>
      </c>
      <c r="EI10" s="97" t="s">
        <v>658</v>
      </c>
      <c r="EJ10" s="97" t="s">
        <v>918</v>
      </c>
      <c r="EK10" s="97" t="s">
        <v>664</v>
      </c>
      <c r="EL10" s="97" t="s">
        <v>246</v>
      </c>
      <c r="EM10" s="97" t="s">
        <v>659</v>
      </c>
      <c r="EN10" s="97" t="s">
        <v>447</v>
      </c>
      <c r="EO10" s="97" t="s">
        <v>499</v>
      </c>
      <c r="EP10" s="97"/>
      <c r="EQ10" s="97"/>
    </row>
    <row r="11" spans="1:147" x14ac:dyDescent="0.25">
      <c r="B11" s="101" t="s">
        <v>690</v>
      </c>
      <c r="C11" s="102" t="s">
        <v>672</v>
      </c>
      <c r="D11" s="22">
        <v>100.86974181717656</v>
      </c>
      <c r="E11" s="22">
        <v>1719.3206590513735</v>
      </c>
      <c r="F11" s="22">
        <v>158.91022668782017</v>
      </c>
      <c r="G11" s="22">
        <v>19.831486389978313</v>
      </c>
      <c r="H11" s="22">
        <v>81.69526519355901</v>
      </c>
      <c r="I11" s="146">
        <v>2080.6273791399076</v>
      </c>
      <c r="J11" s="22">
        <v>33.201064279800121</v>
      </c>
      <c r="K11" s="22">
        <v>2.2788274079798994</v>
      </c>
      <c r="L11" s="22">
        <v>17.421072811527964</v>
      </c>
      <c r="M11" s="22">
        <v>6.8470134321801659</v>
      </c>
      <c r="N11" s="22">
        <v>56.402061884421094</v>
      </c>
      <c r="O11" s="146">
        <v>116.15003981590924</v>
      </c>
      <c r="P11" s="22">
        <v>502.48900688951034</v>
      </c>
      <c r="Q11" s="22">
        <v>13.221104511806553</v>
      </c>
      <c r="R11" s="22">
        <v>14.981113537801084</v>
      </c>
      <c r="S11" s="22">
        <v>228.60626654692311</v>
      </c>
      <c r="T11" s="22">
        <v>26.442209023613106</v>
      </c>
      <c r="U11" s="22">
        <v>34.812770305510917</v>
      </c>
      <c r="V11" s="22">
        <v>19.831656767709831</v>
      </c>
      <c r="W11" s="22">
        <v>2.1120027513470134</v>
      </c>
      <c r="X11" s="22">
        <v>109.35202086490337</v>
      </c>
      <c r="Y11" s="22">
        <v>15.299307385973382</v>
      </c>
      <c r="Z11" s="22">
        <v>155.35261285087492</v>
      </c>
      <c r="AA11" s="22">
        <v>20.747219761356895</v>
      </c>
      <c r="AB11" s="22">
        <v>6.8470134321801659</v>
      </c>
      <c r="AC11" s="22">
        <v>36.572779331505444</v>
      </c>
      <c r="AD11" s="22">
        <v>227.43986417399771</v>
      </c>
      <c r="AE11" s="22">
        <v>46.510326967599823</v>
      </c>
      <c r="AF11" s="22">
        <v>1508.6041022061229</v>
      </c>
      <c r="AG11" s="22">
        <v>686.20601891292097</v>
      </c>
      <c r="AH11" s="22">
        <v>93.898877655042142</v>
      </c>
      <c r="AI11" s="22">
        <v>45.295334338755737</v>
      </c>
      <c r="AJ11" s="22">
        <v>182.87649169976032</v>
      </c>
      <c r="AK11" s="22">
        <v>53.832720277286427</v>
      </c>
      <c r="AL11" s="22">
        <v>25.41894647835073</v>
      </c>
      <c r="AM11" s="22">
        <v>209.1246978145648</v>
      </c>
      <c r="AN11" s="22">
        <v>317.82606800909929</v>
      </c>
      <c r="AO11" s="22">
        <v>29.962227075602168</v>
      </c>
      <c r="AP11" s="22">
        <v>23.550705448769264</v>
      </c>
      <c r="AQ11" s="22">
        <v>6.8470134321801659</v>
      </c>
      <c r="AR11" s="22">
        <v>236.51521324762746</v>
      </c>
      <c r="AS11" s="22">
        <v>33.311334191897728</v>
      </c>
      <c r="AT11" s="22">
        <v>21.591665793704362</v>
      </c>
      <c r="AU11" s="22">
        <v>20.584652127040854</v>
      </c>
      <c r="AV11" s="146">
        <v>4956.0633438113355</v>
      </c>
      <c r="AW11" s="22">
        <v>751.32122343117976</v>
      </c>
      <c r="AX11" s="22">
        <v>2.8784688995215308</v>
      </c>
      <c r="AY11" s="22">
        <v>23.410845931446985</v>
      </c>
      <c r="AZ11" s="22">
        <v>461.34859873718341</v>
      </c>
      <c r="BA11" s="22">
        <v>24.407744336292161</v>
      </c>
      <c r="BB11" s="22">
        <v>1596.2911819029648</v>
      </c>
      <c r="BC11" s="22">
        <v>103.23630060517294</v>
      </c>
      <c r="BD11" s="22">
        <v>19.137810209628249</v>
      </c>
      <c r="BE11" s="22">
        <v>8.7305655777468978</v>
      </c>
      <c r="BF11" s="22">
        <v>88.380758369518702</v>
      </c>
      <c r="BG11" s="22">
        <v>307.63553454953404</v>
      </c>
      <c r="BH11" s="22">
        <v>169.0413647402292</v>
      </c>
      <c r="BI11" s="22">
        <v>80.004642781769519</v>
      </c>
      <c r="BJ11" s="22">
        <v>42.895455208463844</v>
      </c>
      <c r="BK11" s="22">
        <v>20.213582560637867</v>
      </c>
      <c r="BL11" s="22">
        <v>821.40984337615123</v>
      </c>
      <c r="BM11" s="22">
        <v>157.11555850994378</v>
      </c>
      <c r="BN11" s="22">
        <v>128.87272492816547</v>
      </c>
      <c r="BO11" s="22">
        <v>302.56873414510198</v>
      </c>
      <c r="BP11" s="22">
        <v>105.67877423800746</v>
      </c>
      <c r="BQ11" s="22">
        <v>62.708829189996479</v>
      </c>
      <c r="BR11" s="22">
        <v>38.872066493720951</v>
      </c>
      <c r="BS11" s="22">
        <v>1007.9840284614038</v>
      </c>
      <c r="BT11" s="22">
        <v>174.82766774706934</v>
      </c>
      <c r="BU11" s="22">
        <v>511.68739430128943</v>
      </c>
      <c r="BV11" s="22">
        <v>2.7223495221595035</v>
      </c>
      <c r="BW11" s="22">
        <v>9506.0286284289577</v>
      </c>
      <c r="BX11" s="22">
        <v>258.86498248921248</v>
      </c>
      <c r="BY11" s="22">
        <v>1024.0569342923268</v>
      </c>
      <c r="BZ11" s="22">
        <v>465.83751218688406</v>
      </c>
      <c r="CA11" s="22">
        <v>10.838880150990876</v>
      </c>
      <c r="CB11" s="22">
        <v>307.8139768802705</v>
      </c>
      <c r="CC11" s="22">
        <v>455.55848899885893</v>
      </c>
      <c r="CD11" s="22">
        <v>66.553402253163028</v>
      </c>
      <c r="CE11" s="22">
        <v>124.3907212487144</v>
      </c>
      <c r="CF11" s="22">
        <v>505.28366173273037</v>
      </c>
      <c r="CG11" s="22">
        <v>136.3240331640676</v>
      </c>
      <c r="CH11" s="22">
        <v>8.6631971566942667</v>
      </c>
      <c r="CI11" s="22">
        <v>155.9484951364156</v>
      </c>
      <c r="CJ11" s="22">
        <v>17.233296949503075</v>
      </c>
      <c r="CK11" s="22">
        <v>201.28497425275924</v>
      </c>
      <c r="CL11" s="22">
        <v>110.59701397069126</v>
      </c>
      <c r="CM11" s="22">
        <v>20.978414057078854</v>
      </c>
      <c r="CN11" s="22">
        <v>734.1304997993085</v>
      </c>
      <c r="CO11" s="22">
        <v>36.247275212827631</v>
      </c>
      <c r="CP11" s="22">
        <v>364.69872097776192</v>
      </c>
      <c r="CQ11" s="22">
        <v>140.15505697588264</v>
      </c>
      <c r="CR11" s="22">
        <v>93.19616678654684</v>
      </c>
      <c r="CS11" s="22">
        <v>386.00958994628724</v>
      </c>
      <c r="CT11" s="22">
        <v>158.41559729563446</v>
      </c>
      <c r="CU11" s="22">
        <v>66.916061737950912</v>
      </c>
      <c r="CV11" s="22">
        <v>14.028694067338158</v>
      </c>
      <c r="CW11" s="22">
        <v>14.028694067338158</v>
      </c>
      <c r="CX11" s="22">
        <v>280.60734214509927</v>
      </c>
      <c r="CY11" s="22">
        <v>104.97946753389007</v>
      </c>
      <c r="CZ11" s="22">
        <v>161.66454018996481</v>
      </c>
      <c r="DA11" s="22">
        <v>71.599004439907716</v>
      </c>
      <c r="DB11" s="22">
        <v>156.12678809648386</v>
      </c>
      <c r="DC11" s="22">
        <v>87.641604806389822</v>
      </c>
      <c r="DD11" s="22">
        <v>304.07116730527508</v>
      </c>
      <c r="DE11" s="22">
        <v>108.69730591453815</v>
      </c>
      <c r="DF11" s="146">
        <v>23672.852239402044</v>
      </c>
      <c r="DG11" s="22">
        <v>115.66172155184778</v>
      </c>
      <c r="DH11" s="22">
        <v>8.5601474382129581</v>
      </c>
      <c r="DI11" s="22">
        <v>2870.8941961989867</v>
      </c>
      <c r="DJ11" s="22">
        <v>40.326674062159917</v>
      </c>
      <c r="DK11" s="22">
        <v>79.108040774021475</v>
      </c>
      <c r="DL11" s="22">
        <v>10.178075731033553</v>
      </c>
      <c r="DM11" s="22">
        <v>683.87482860981413</v>
      </c>
      <c r="DN11" s="22">
        <v>4068.422011049629</v>
      </c>
      <c r="DO11" s="22">
        <v>611.56171323077842</v>
      </c>
      <c r="DP11" s="22">
        <v>52.497747740841163</v>
      </c>
      <c r="DQ11" s="22">
        <v>294.39968368840215</v>
      </c>
      <c r="DR11" s="22">
        <v>8852.2854170097617</v>
      </c>
      <c r="DS11" s="22">
        <v>17.326394313388533</v>
      </c>
      <c r="DT11" s="22">
        <v>851.51628328309732</v>
      </c>
      <c r="DU11" s="22">
        <v>30.117741608306169</v>
      </c>
      <c r="DV11" s="22">
        <v>19.923178305599013</v>
      </c>
      <c r="DW11" s="22">
        <v>1569.8741420208107</v>
      </c>
      <c r="DX11" s="22">
        <v>31.054847584786174</v>
      </c>
      <c r="DY11" s="22">
        <v>578.06566767229469</v>
      </c>
      <c r="DZ11" s="22">
        <v>8.4074074074074083</v>
      </c>
      <c r="EA11" s="22">
        <v>21.98580258539279</v>
      </c>
      <c r="EB11" s="22">
        <v>5668.3655191835078</v>
      </c>
      <c r="EC11" s="22">
        <v>180.13610037234889</v>
      </c>
      <c r="ED11" s="146">
        <v>26664.543341422424</v>
      </c>
      <c r="EE11" s="22">
        <v>12.369776986599417</v>
      </c>
      <c r="EF11" s="22">
        <v>78.786588551412962</v>
      </c>
      <c r="EG11" s="22">
        <v>21.487523794211342</v>
      </c>
      <c r="EH11" s="22">
        <v>13.694026864360332</v>
      </c>
      <c r="EI11" s="22">
        <v>17.467631063787245</v>
      </c>
      <c r="EJ11" s="22">
        <v>6.8906252626805244</v>
      </c>
      <c r="EK11" s="22">
        <v>14.981113537801084</v>
      </c>
      <c r="EL11" s="22">
        <v>6.6105522559032766</v>
      </c>
      <c r="EM11" s="22">
        <v>21.353000780364813</v>
      </c>
      <c r="EN11" s="22">
        <v>2.1973850136058939</v>
      </c>
      <c r="EO11" s="22">
        <v>1.8705338377469525</v>
      </c>
      <c r="EP11" s="146">
        <v>197.70875794847385</v>
      </c>
      <c r="EQ11" s="22">
        <v>57687.945101540099</v>
      </c>
    </row>
    <row r="12" spans="1:147" hidden="1" outlineLevel="1" x14ac:dyDescent="0.25">
      <c r="B12" s="55" t="s">
        <v>999</v>
      </c>
      <c r="C12" s="42" t="s">
        <v>707</v>
      </c>
      <c r="D12" s="1">
        <v>14.981113537801084</v>
      </c>
      <c r="E12" s="1">
        <v>164.79224891581194</v>
      </c>
      <c r="F12" s="1">
        <v>14.981113537801084</v>
      </c>
      <c r="G12" s="1"/>
      <c r="H12" s="1"/>
      <c r="I12" s="140">
        <v>194.75447599141413</v>
      </c>
      <c r="J12" s="1"/>
      <c r="K12" s="1"/>
      <c r="L12" s="1"/>
      <c r="M12" s="1"/>
      <c r="N12" s="1">
        <v>14.981113537801084</v>
      </c>
      <c r="O12" s="140">
        <v>14.981113537801084</v>
      </c>
      <c r="P12" s="1">
        <v>297.50346399894659</v>
      </c>
      <c r="Q12" s="1"/>
      <c r="R12" s="1">
        <v>14.981113537801084</v>
      </c>
      <c r="S12" s="1">
        <v>210.75787069951275</v>
      </c>
      <c r="T12" s="1"/>
      <c r="U12" s="1">
        <v>14.981113537801084</v>
      </c>
      <c r="V12" s="1"/>
      <c r="W12" s="1"/>
      <c r="X12" s="1">
        <v>14.981113537801084</v>
      </c>
      <c r="Y12" s="1"/>
      <c r="Z12" s="1"/>
      <c r="AA12" s="1"/>
      <c r="AB12" s="1"/>
      <c r="AC12" s="1">
        <v>29.962227075602168</v>
      </c>
      <c r="AD12" s="1">
        <v>59.924454151204337</v>
      </c>
      <c r="AE12" s="1"/>
      <c r="AF12" s="1">
        <v>776.944176390395</v>
      </c>
      <c r="AG12" s="1">
        <v>477.79850356825455</v>
      </c>
      <c r="AH12" s="1">
        <v>14.981113537801084</v>
      </c>
      <c r="AI12" s="1">
        <v>29.962227075602168</v>
      </c>
      <c r="AJ12" s="1">
        <v>119.84890830240866</v>
      </c>
      <c r="AK12" s="1">
        <v>44.943340613403251</v>
      </c>
      <c r="AL12" s="1">
        <v>5.8668414498263086</v>
      </c>
      <c r="AM12" s="1">
        <v>51.245611702083856</v>
      </c>
      <c r="AN12" s="1">
        <v>149.81113537801085</v>
      </c>
      <c r="AO12" s="1">
        <v>29.962227075602168</v>
      </c>
      <c r="AP12" s="1"/>
      <c r="AQ12" s="1"/>
      <c r="AR12" s="1">
        <v>126.93062111014886</v>
      </c>
      <c r="AS12" s="1">
        <v>14.981113537801084</v>
      </c>
      <c r="AT12" s="1">
        <v>14.981113537801084</v>
      </c>
      <c r="AU12" s="1"/>
      <c r="AV12" s="140">
        <v>2501.3482898178072</v>
      </c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>
        <v>44.943340613403251</v>
      </c>
      <c r="BX12" s="1"/>
      <c r="BY12" s="1"/>
      <c r="BZ12" s="1"/>
      <c r="CA12" s="1"/>
      <c r="CB12" s="1"/>
      <c r="CC12" s="1">
        <v>29.962227075602168</v>
      </c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>
        <v>14.981113537801084</v>
      </c>
      <c r="DA12" s="1"/>
      <c r="DB12" s="1"/>
      <c r="DC12" s="1"/>
      <c r="DD12" s="1"/>
      <c r="DE12" s="1"/>
      <c r="DF12" s="140">
        <v>89.886681226806502</v>
      </c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40"/>
      <c r="EE12" s="1"/>
      <c r="EF12" s="1">
        <v>14.981113537801084</v>
      </c>
      <c r="EG12" s="1">
        <v>14.981113537801084</v>
      </c>
      <c r="EH12" s="1"/>
      <c r="EI12" s="1"/>
      <c r="EJ12" s="1"/>
      <c r="EK12" s="1">
        <v>14.981113537801084</v>
      </c>
      <c r="EL12" s="1"/>
      <c r="EM12" s="1"/>
      <c r="EN12" s="1"/>
      <c r="EO12" s="1"/>
      <c r="EP12" s="140">
        <v>44.943340613403251</v>
      </c>
      <c r="EQ12" s="1">
        <v>2845.9139011872312</v>
      </c>
    </row>
    <row r="13" spans="1:147" hidden="1" outlineLevel="1" x14ac:dyDescent="0.25">
      <c r="B13" s="55"/>
      <c r="C13" s="42" t="s">
        <v>711</v>
      </c>
      <c r="D13" s="1"/>
      <c r="E13" s="1">
        <v>70.088059148126746</v>
      </c>
      <c r="F13" s="1"/>
      <c r="G13" s="1"/>
      <c r="H13" s="1"/>
      <c r="I13" s="140">
        <v>70.088059148126746</v>
      </c>
      <c r="J13" s="1"/>
      <c r="K13" s="1"/>
      <c r="L13" s="1"/>
      <c r="M13" s="1"/>
      <c r="N13" s="1"/>
      <c r="O13" s="140"/>
      <c r="P13" s="1">
        <v>91.790249753583495</v>
      </c>
      <c r="Q13" s="1">
        <v>13.221104511806553</v>
      </c>
      <c r="R13" s="1"/>
      <c r="S13" s="1">
        <v>8.7225550072502891</v>
      </c>
      <c r="T13" s="1">
        <v>26.442209023613106</v>
      </c>
      <c r="U13" s="1">
        <v>19.831656767709831</v>
      </c>
      <c r="V13" s="1">
        <v>19.831656767709831</v>
      </c>
      <c r="W13" s="1">
        <v>2.1120027513470134</v>
      </c>
      <c r="X13" s="1"/>
      <c r="Y13" s="1"/>
      <c r="Z13" s="1"/>
      <c r="AA13" s="1"/>
      <c r="AB13" s="1"/>
      <c r="AC13" s="1">
        <v>6.6105522559032766</v>
      </c>
      <c r="AD13" s="1">
        <v>19.831656767709831</v>
      </c>
      <c r="AE13" s="1">
        <v>39.663313535419661</v>
      </c>
      <c r="AF13" s="1">
        <v>212.37618019572727</v>
      </c>
      <c r="AG13" s="1">
        <v>124.92839329535875</v>
      </c>
      <c r="AH13" s="1">
        <v>8.4810860936502284</v>
      </c>
      <c r="AI13" s="1">
        <v>15.333107263153567</v>
      </c>
      <c r="AJ13" s="1">
        <v>19.831656767709831</v>
      </c>
      <c r="AK13" s="1">
        <v>6.6105522559032766</v>
      </c>
      <c r="AL13" s="1">
        <v>12.705091596344255</v>
      </c>
      <c r="AM13" s="1">
        <v>8.7225550072502891</v>
      </c>
      <c r="AN13" s="1">
        <v>33.052761279516382</v>
      </c>
      <c r="AO13" s="1"/>
      <c r="AP13" s="1"/>
      <c r="AQ13" s="1"/>
      <c r="AR13" s="1">
        <v>39.663313535419661</v>
      </c>
      <c r="AS13" s="1">
        <v>13.221104511806553</v>
      </c>
      <c r="AT13" s="1">
        <v>6.6105522559032766</v>
      </c>
      <c r="AU13" s="1"/>
      <c r="AV13" s="140">
        <v>749.59331119979618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40"/>
      <c r="DG13" s="1"/>
      <c r="DH13" s="1"/>
      <c r="DI13" s="1"/>
      <c r="DJ13" s="1"/>
      <c r="DK13" s="1"/>
      <c r="DL13" s="1"/>
      <c r="DM13" s="1"/>
      <c r="DN13" s="1">
        <v>1.8705338377469525</v>
      </c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40">
        <v>1.8705338377469525</v>
      </c>
      <c r="EE13" s="1"/>
      <c r="EF13" s="1">
        <v>4.0679188513528466</v>
      </c>
      <c r="EG13" s="1"/>
      <c r="EH13" s="1"/>
      <c r="EI13" s="1">
        <v>6.6105522559032766</v>
      </c>
      <c r="EJ13" s="1"/>
      <c r="EK13" s="1"/>
      <c r="EL13" s="1">
        <v>6.6105522559032766</v>
      </c>
      <c r="EM13" s="1">
        <v>6.6105522559032766</v>
      </c>
      <c r="EN13" s="1">
        <v>2.1973850136058939</v>
      </c>
      <c r="EO13" s="1">
        <v>1.8705338377469525</v>
      </c>
      <c r="EP13" s="140">
        <v>27.96749447041552</v>
      </c>
      <c r="EQ13" s="1">
        <v>849.5193986560854</v>
      </c>
    </row>
    <row r="14" spans="1:147" hidden="1" outlineLevel="1" x14ac:dyDescent="0.25">
      <c r="B14" s="57"/>
      <c r="C14" s="42" t="s">
        <v>17</v>
      </c>
      <c r="D14" s="1">
        <v>43.195926629641818</v>
      </c>
      <c r="E14" s="1">
        <v>557.6631931846523</v>
      </c>
      <c r="F14" s="1">
        <v>72.92482236230903</v>
      </c>
      <c r="G14" s="1"/>
      <c r="H14" s="1">
        <v>31.945708544680464</v>
      </c>
      <c r="I14" s="140">
        <v>705.72965072128352</v>
      </c>
      <c r="J14" s="1">
        <v>9.1258408401600661</v>
      </c>
      <c r="K14" s="1">
        <v>2.2788274079798994</v>
      </c>
      <c r="L14" s="1"/>
      <c r="M14" s="1">
        <v>6.8470134321801659</v>
      </c>
      <c r="N14" s="1">
        <v>6.8470134321801659</v>
      </c>
      <c r="O14" s="140">
        <v>25.098695112500298</v>
      </c>
      <c r="P14" s="1">
        <v>86.614439410407542</v>
      </c>
      <c r="Q14" s="1"/>
      <c r="R14" s="1"/>
      <c r="S14" s="1">
        <v>9.1258408401600661</v>
      </c>
      <c r="T14" s="1"/>
      <c r="U14" s="1"/>
      <c r="V14" s="1"/>
      <c r="W14" s="1"/>
      <c r="X14" s="1">
        <v>27.388053728720664</v>
      </c>
      <c r="Y14" s="1">
        <v>6.8470134321801659</v>
      </c>
      <c r="Z14" s="1">
        <v>119.24391212787246</v>
      </c>
      <c r="AA14" s="1">
        <v>12.084022604662628</v>
      </c>
      <c r="AB14" s="1">
        <v>6.8470134321801659</v>
      </c>
      <c r="AC14" s="1"/>
      <c r="AD14" s="1">
        <v>94.248183790824598</v>
      </c>
      <c r="AE14" s="1">
        <v>6.8470134321801659</v>
      </c>
      <c r="AF14" s="1">
        <v>327.2116998864517</v>
      </c>
      <c r="AG14" s="1">
        <v>72.965774541794772</v>
      </c>
      <c r="AH14" s="1">
        <v>60.06460001764998</v>
      </c>
      <c r="AI14" s="1"/>
      <c r="AJ14" s="1">
        <v>43.195926629641818</v>
      </c>
      <c r="AK14" s="1">
        <v>2.2788274079798994</v>
      </c>
      <c r="AL14" s="1">
        <v>6.8470134321801659</v>
      </c>
      <c r="AM14" s="1">
        <v>132.15561786025773</v>
      </c>
      <c r="AN14" s="1">
        <v>109.54168370664216</v>
      </c>
      <c r="AO14" s="1"/>
      <c r="AP14" s="1">
        <v>23.550705448769264</v>
      </c>
      <c r="AQ14" s="1">
        <v>6.8470134321801659</v>
      </c>
      <c r="AR14" s="1">
        <v>69.921278602058919</v>
      </c>
      <c r="AS14" s="1"/>
      <c r="AT14" s="1"/>
      <c r="AU14" s="1">
        <v>13.694026864360332</v>
      </c>
      <c r="AV14" s="140">
        <v>1237.5196606291552</v>
      </c>
      <c r="AW14" s="1"/>
      <c r="AX14" s="1"/>
      <c r="AY14" s="1"/>
      <c r="AZ14" s="1"/>
      <c r="BA14" s="1"/>
      <c r="BB14" s="1"/>
      <c r="BC14" s="1">
        <v>6.8470134321801659</v>
      </c>
      <c r="BD14" s="1"/>
      <c r="BE14" s="1"/>
      <c r="BF14" s="1"/>
      <c r="BG14" s="1">
        <v>6.8470134321801659</v>
      </c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>
        <v>27.388053728720664</v>
      </c>
      <c r="BX14" s="1"/>
      <c r="BY14" s="1">
        <v>6.8470134321801659</v>
      </c>
      <c r="BZ14" s="1"/>
      <c r="CA14" s="1"/>
      <c r="CB14" s="1"/>
      <c r="CC14" s="1">
        <v>20.541040296540498</v>
      </c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40">
        <v>68.470134321801666</v>
      </c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40"/>
      <c r="EE14" s="1"/>
      <c r="EF14" s="1">
        <v>6.8470134321801659</v>
      </c>
      <c r="EG14" s="1"/>
      <c r="EH14" s="1">
        <v>13.694026864360332</v>
      </c>
      <c r="EI14" s="1"/>
      <c r="EJ14" s="1"/>
      <c r="EK14" s="1"/>
      <c r="EL14" s="1"/>
      <c r="EM14" s="1"/>
      <c r="EN14" s="1"/>
      <c r="EO14" s="1"/>
      <c r="EP14" s="140">
        <v>20.541040296540498</v>
      </c>
      <c r="EQ14" s="1">
        <v>2057.3591810812813</v>
      </c>
    </row>
    <row r="15" spans="1:147" collapsed="1" x14ac:dyDescent="0.25">
      <c r="B15" s="58" t="s">
        <v>1006</v>
      </c>
      <c r="C15" s="58"/>
      <c r="D15" s="59">
        <v>58.177040167442904</v>
      </c>
      <c r="E15" s="59">
        <v>792.54350124859093</v>
      </c>
      <c r="F15" s="59">
        <v>87.905935900110109</v>
      </c>
      <c r="G15" s="59"/>
      <c r="H15" s="59">
        <v>31.945708544680464</v>
      </c>
      <c r="I15" s="141">
        <v>970.57218586082445</v>
      </c>
      <c r="J15" s="59">
        <v>9.1258408401600661</v>
      </c>
      <c r="K15" s="59">
        <v>2.2788274079798994</v>
      </c>
      <c r="L15" s="59"/>
      <c r="M15" s="59">
        <v>6.8470134321801659</v>
      </c>
      <c r="N15" s="59">
        <v>21.828126969981248</v>
      </c>
      <c r="O15" s="141">
        <v>40.079808650301381</v>
      </c>
      <c r="P15" s="59">
        <v>475.90815316293765</v>
      </c>
      <c r="Q15" s="59">
        <v>13.221104511806553</v>
      </c>
      <c r="R15" s="59">
        <v>14.981113537801084</v>
      </c>
      <c r="S15" s="59">
        <v>228.60626654692311</v>
      </c>
      <c r="T15" s="59">
        <v>26.442209023613106</v>
      </c>
      <c r="U15" s="59">
        <v>34.812770305510917</v>
      </c>
      <c r="V15" s="59">
        <v>19.831656767709831</v>
      </c>
      <c r="W15" s="59">
        <v>2.1120027513470134</v>
      </c>
      <c r="X15" s="59">
        <v>42.36916726652175</v>
      </c>
      <c r="Y15" s="59">
        <v>6.8470134321801659</v>
      </c>
      <c r="Z15" s="59">
        <v>119.24391212787246</v>
      </c>
      <c r="AA15" s="59">
        <v>12.084022604662628</v>
      </c>
      <c r="AB15" s="59">
        <v>6.8470134321801659</v>
      </c>
      <c r="AC15" s="59">
        <v>36.572779331505444</v>
      </c>
      <c r="AD15" s="59">
        <v>174.00429470973876</v>
      </c>
      <c r="AE15" s="59">
        <v>46.510326967599823</v>
      </c>
      <c r="AF15" s="59">
        <v>1316.5320564725739</v>
      </c>
      <c r="AG15" s="59">
        <v>675.69267140540808</v>
      </c>
      <c r="AH15" s="59">
        <v>83.526799649101292</v>
      </c>
      <c r="AI15" s="59">
        <v>45.295334338755737</v>
      </c>
      <c r="AJ15" s="59">
        <v>182.87649169976032</v>
      </c>
      <c r="AK15" s="59">
        <v>53.832720277286427</v>
      </c>
      <c r="AL15" s="59">
        <v>25.41894647835073</v>
      </c>
      <c r="AM15" s="59">
        <v>192.12378456959186</v>
      </c>
      <c r="AN15" s="59">
        <v>292.4055803641694</v>
      </c>
      <c r="AO15" s="59">
        <v>29.962227075602168</v>
      </c>
      <c r="AP15" s="59">
        <v>23.550705448769264</v>
      </c>
      <c r="AQ15" s="59">
        <v>6.8470134321801659</v>
      </c>
      <c r="AR15" s="59">
        <v>236.51521324762746</v>
      </c>
      <c r="AS15" s="59">
        <v>28.202218049607637</v>
      </c>
      <c r="AT15" s="59">
        <v>21.591665793704362</v>
      </c>
      <c r="AU15" s="59">
        <v>13.694026864360332</v>
      </c>
      <c r="AV15" s="141">
        <v>4488.4612616467584</v>
      </c>
      <c r="AW15" s="59"/>
      <c r="AX15" s="59"/>
      <c r="AY15" s="59"/>
      <c r="AZ15" s="59"/>
      <c r="BA15" s="59"/>
      <c r="BB15" s="59"/>
      <c r="BC15" s="59">
        <v>6.8470134321801659</v>
      </c>
      <c r="BD15" s="59"/>
      <c r="BE15" s="59"/>
      <c r="BF15" s="59"/>
      <c r="BG15" s="59">
        <v>6.8470134321801659</v>
      </c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>
        <v>72.331394342123914</v>
      </c>
      <c r="BX15" s="59"/>
      <c r="BY15" s="59">
        <v>6.8470134321801659</v>
      </c>
      <c r="BZ15" s="59"/>
      <c r="CA15" s="59"/>
      <c r="CB15" s="59"/>
      <c r="CC15" s="59">
        <v>50.503267372142666</v>
      </c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>
        <v>14.981113537801084</v>
      </c>
      <c r="DA15" s="59"/>
      <c r="DB15" s="59"/>
      <c r="DC15" s="59"/>
      <c r="DD15" s="59"/>
      <c r="DE15" s="59"/>
      <c r="DF15" s="141">
        <v>158.35681554860815</v>
      </c>
      <c r="DG15" s="59"/>
      <c r="DH15" s="59"/>
      <c r="DI15" s="59"/>
      <c r="DJ15" s="59"/>
      <c r="DK15" s="59"/>
      <c r="DL15" s="59"/>
      <c r="DM15" s="59"/>
      <c r="DN15" s="59">
        <v>1.8705338377469525</v>
      </c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141">
        <v>1.8705338377469525</v>
      </c>
      <c r="EE15" s="59"/>
      <c r="EF15" s="59">
        <v>25.896045821334095</v>
      </c>
      <c r="EG15" s="59">
        <v>14.981113537801084</v>
      </c>
      <c r="EH15" s="59">
        <v>13.694026864360332</v>
      </c>
      <c r="EI15" s="59">
        <v>6.6105522559032766</v>
      </c>
      <c r="EJ15" s="59"/>
      <c r="EK15" s="59">
        <v>14.981113537801084</v>
      </c>
      <c r="EL15" s="59">
        <v>6.6105522559032766</v>
      </c>
      <c r="EM15" s="59">
        <v>6.6105522559032766</v>
      </c>
      <c r="EN15" s="59">
        <v>2.1973850136058939</v>
      </c>
      <c r="EO15" s="59">
        <v>1.8705338377469525</v>
      </c>
      <c r="EP15" s="141">
        <v>93.451875380359269</v>
      </c>
      <c r="EQ15" s="59">
        <v>5752.7924809245978</v>
      </c>
    </row>
    <row r="16" spans="1:147" hidden="1" outlineLevel="1" x14ac:dyDescent="0.25">
      <c r="B16" s="55" t="s">
        <v>667</v>
      </c>
      <c r="C16" s="42" t="s">
        <v>713</v>
      </c>
      <c r="D16" s="1"/>
      <c r="E16" s="1"/>
      <c r="F16" s="1"/>
      <c r="G16" s="1"/>
      <c r="H16" s="1"/>
      <c r="I16" s="140"/>
      <c r="J16" s="1"/>
      <c r="K16" s="1"/>
      <c r="L16" s="1"/>
      <c r="M16" s="1"/>
      <c r="N16" s="1"/>
      <c r="O16" s="14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40"/>
      <c r="AW16" s="1">
        <v>13.677085879928756</v>
      </c>
      <c r="AX16" s="1">
        <v>2.8784688995215308</v>
      </c>
      <c r="AY16" s="1">
        <v>6.1775489819439109</v>
      </c>
      <c r="AZ16" s="1">
        <v>13.498271225509029</v>
      </c>
      <c r="BA16" s="1">
        <v>2.6996542451018057</v>
      </c>
      <c r="BB16" s="1">
        <v>14.209143296196697</v>
      </c>
      <c r="BC16" s="1"/>
      <c r="BD16" s="1"/>
      <c r="BE16" s="1">
        <v>6.7368421052631577E-2</v>
      </c>
      <c r="BF16" s="1">
        <v>2.6996542451018057</v>
      </c>
      <c r="BG16" s="1">
        <v>2.6996542451018057</v>
      </c>
      <c r="BH16" s="1"/>
      <c r="BI16" s="1">
        <v>2.6996542451018057</v>
      </c>
      <c r="BJ16" s="1"/>
      <c r="BK16" s="1"/>
      <c r="BL16" s="1">
        <v>16.332662312716096</v>
      </c>
      <c r="BM16" s="1">
        <v>2.8784688995215308</v>
      </c>
      <c r="BN16" s="1">
        <v>2.6996542451018057</v>
      </c>
      <c r="BO16" s="1">
        <v>5.3993084902036115</v>
      </c>
      <c r="BP16" s="1"/>
      <c r="BQ16" s="1">
        <v>2.6996542451018057</v>
      </c>
      <c r="BR16" s="1"/>
      <c r="BS16" s="1">
        <v>5.3993084902036115</v>
      </c>
      <c r="BT16" s="1">
        <v>2.6996542451018057</v>
      </c>
      <c r="BU16" s="1">
        <v>10.798616980407223</v>
      </c>
      <c r="BV16" s="1"/>
      <c r="BW16" s="1">
        <v>19.675820207452936</v>
      </c>
      <c r="BX16" s="1">
        <v>5.3993084902036115</v>
      </c>
      <c r="BY16" s="1">
        <v>13.498271225509029</v>
      </c>
      <c r="BZ16" s="1"/>
      <c r="CA16" s="1"/>
      <c r="CB16" s="1">
        <v>2.8784688995215308</v>
      </c>
      <c r="CC16" s="1">
        <v>10.798616980407223</v>
      </c>
      <c r="CD16" s="1">
        <v>10.798616980407223</v>
      </c>
      <c r="CE16" s="1">
        <v>2.6996542451018057</v>
      </c>
      <c r="CF16" s="1">
        <v>19.255209024552087</v>
      </c>
      <c r="CG16" s="1"/>
      <c r="CH16" s="1"/>
      <c r="CI16" s="1">
        <v>2.6996542451018057</v>
      </c>
      <c r="CJ16" s="1"/>
      <c r="CK16" s="1">
        <v>29.942379771592211</v>
      </c>
      <c r="CL16" s="1"/>
      <c r="CM16" s="1"/>
      <c r="CN16" s="1"/>
      <c r="CO16" s="1"/>
      <c r="CP16" s="1">
        <v>19.787266440820034</v>
      </c>
      <c r="CQ16" s="1"/>
      <c r="CR16" s="1">
        <v>2.6996542451018057</v>
      </c>
      <c r="CS16" s="1">
        <v>2.6996542451018057</v>
      </c>
      <c r="CT16" s="1">
        <v>2.6996542451018057</v>
      </c>
      <c r="CU16" s="1">
        <v>41.019567631753567</v>
      </c>
      <c r="CV16" s="1"/>
      <c r="CW16" s="1"/>
      <c r="CX16" s="1"/>
      <c r="CY16" s="1"/>
      <c r="CZ16" s="1">
        <v>13.498271225509029</v>
      </c>
      <c r="DA16" s="1"/>
      <c r="DB16" s="1">
        <v>8.0989627353054168</v>
      </c>
      <c r="DC16" s="1"/>
      <c r="DD16" s="1"/>
      <c r="DE16" s="1"/>
      <c r="DF16" s="140">
        <v>318.3628624314602</v>
      </c>
      <c r="DG16" s="1"/>
      <c r="DH16" s="1"/>
      <c r="DI16" s="1"/>
      <c r="DJ16" s="1"/>
      <c r="DK16" s="1"/>
      <c r="DL16" s="1"/>
      <c r="DM16" s="1">
        <v>5.3993084902036115</v>
      </c>
      <c r="DN16" s="1"/>
      <c r="DO16" s="1"/>
      <c r="DP16" s="1"/>
      <c r="DQ16" s="1"/>
      <c r="DR16" s="1">
        <v>8.0989627353054168</v>
      </c>
      <c r="DS16" s="1"/>
      <c r="DT16" s="1"/>
      <c r="DU16" s="1"/>
      <c r="DV16" s="1"/>
      <c r="DW16" s="1"/>
      <c r="DX16" s="1"/>
      <c r="DY16" s="1"/>
      <c r="DZ16" s="1"/>
      <c r="EA16" s="1"/>
      <c r="EB16" s="1">
        <v>2.6996542451018057</v>
      </c>
      <c r="EC16" s="1"/>
      <c r="ED16" s="140">
        <v>16.197925470610834</v>
      </c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40"/>
      <c r="EQ16" s="1">
        <v>334.56078790207101</v>
      </c>
    </row>
    <row r="17" spans="2:147" hidden="1" outlineLevel="1" x14ac:dyDescent="0.25">
      <c r="B17" s="55"/>
      <c r="C17" s="42" t="s">
        <v>15</v>
      </c>
      <c r="D17" s="1"/>
      <c r="E17" s="1">
        <v>8.2521751931876892</v>
      </c>
      <c r="F17" s="1"/>
      <c r="G17" s="1"/>
      <c r="H17" s="1"/>
      <c r="I17" s="140">
        <v>8.2521751931876892</v>
      </c>
      <c r="J17" s="1"/>
      <c r="K17" s="1"/>
      <c r="L17" s="1"/>
      <c r="M17" s="1"/>
      <c r="N17" s="1"/>
      <c r="O17" s="140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v>4.4747931416872815</v>
      </c>
      <c r="AA17" s="1"/>
      <c r="AB17" s="1"/>
      <c r="AC17" s="1"/>
      <c r="AD17" s="1"/>
      <c r="AE17" s="1"/>
      <c r="AF17" s="1">
        <v>4.4747931416872815</v>
      </c>
      <c r="AG17" s="1"/>
      <c r="AH17" s="1"/>
      <c r="AI17" s="1"/>
      <c r="AJ17" s="1"/>
      <c r="AK17" s="1"/>
      <c r="AL17" s="1"/>
      <c r="AM17" s="1">
        <v>4.4747931416872815</v>
      </c>
      <c r="AN17" s="1">
        <v>4.4747931416872815</v>
      </c>
      <c r="AO17" s="1"/>
      <c r="AP17" s="1"/>
      <c r="AQ17" s="1"/>
      <c r="AR17" s="1"/>
      <c r="AS17" s="1"/>
      <c r="AT17" s="1"/>
      <c r="AU17" s="1"/>
      <c r="AV17" s="140">
        <v>17.899172566749126</v>
      </c>
      <c r="AW17" s="1">
        <v>62.773438618181515</v>
      </c>
      <c r="AX17" s="1"/>
      <c r="AY17" s="1"/>
      <c r="AZ17" s="1">
        <v>11.639789303079416</v>
      </c>
      <c r="BA17" s="1">
        <v>4.4747931416872815</v>
      </c>
      <c r="BB17" s="1">
        <v>69.290744359908089</v>
      </c>
      <c r="BC17" s="1"/>
      <c r="BD17" s="1"/>
      <c r="BE17" s="1"/>
      <c r="BF17" s="1"/>
      <c r="BG17" s="1">
        <v>23.279578606158832</v>
      </c>
      <c r="BH17" s="1"/>
      <c r="BI17" s="1">
        <v>11.639789303079416</v>
      </c>
      <c r="BJ17" s="1"/>
      <c r="BK17" s="1"/>
      <c r="BL17" s="1">
        <v>91.773212914782917</v>
      </c>
      <c r="BM17" s="1"/>
      <c r="BN17" s="1">
        <v>8.5422441736992116</v>
      </c>
      <c r="BO17" s="1">
        <v>51.798913902834322</v>
      </c>
      <c r="BP17" s="1">
        <v>5.8198946515397081</v>
      </c>
      <c r="BQ17" s="1">
        <v>4.4747931416872815</v>
      </c>
      <c r="BR17" s="1">
        <v>5.8198946515397081</v>
      </c>
      <c r="BS17" s="1">
        <v>14.362138825238919</v>
      </c>
      <c r="BT17" s="1">
        <v>5.8198946515397081</v>
      </c>
      <c r="BU17" s="1">
        <v>34.629298928726726</v>
      </c>
      <c r="BV17" s="1">
        <v>2.7223495221595035</v>
      </c>
      <c r="BW17" s="1">
        <v>277.10122703265233</v>
      </c>
      <c r="BX17" s="1">
        <v>11.639789303079416</v>
      </c>
      <c r="BY17" s="1">
        <v>23.279578606158832</v>
      </c>
      <c r="BZ17" s="1">
        <v>11.639789303079416</v>
      </c>
      <c r="CA17" s="1"/>
      <c r="CB17" s="1">
        <v>8.5422441736992116</v>
      </c>
      <c r="CC17" s="1">
        <v>26.001928128318337</v>
      </c>
      <c r="CD17" s="1"/>
      <c r="CE17" s="1"/>
      <c r="CF17" s="1">
        <v>296.05614898454627</v>
      </c>
      <c r="CG17" s="1"/>
      <c r="CH17" s="1"/>
      <c r="CI17" s="1">
        <v>11.639789303079416</v>
      </c>
      <c r="CJ17" s="1"/>
      <c r="CK17" s="1">
        <v>11.639789303079416</v>
      </c>
      <c r="CL17" s="1"/>
      <c r="CM17" s="1"/>
      <c r="CN17" s="1">
        <v>17.459683954619123</v>
      </c>
      <c r="CO17" s="1"/>
      <c r="CP17" s="1">
        <v>66.161052728073244</v>
      </c>
      <c r="CQ17" s="1">
        <v>5.5298256710281857</v>
      </c>
      <c r="CR17" s="1">
        <v>33.57426639938582</v>
      </c>
      <c r="CS17" s="1">
        <v>4.4747931416872815</v>
      </c>
      <c r="CT17" s="1"/>
      <c r="CU17" s="1"/>
      <c r="CV17" s="1"/>
      <c r="CW17" s="1"/>
      <c r="CX17" s="1">
        <v>5.8198946515397081</v>
      </c>
      <c r="CY17" s="1"/>
      <c r="CZ17" s="1"/>
      <c r="DA17" s="1">
        <v>5.8198946515397081</v>
      </c>
      <c r="DB17" s="1">
        <v>5.8198946515397081</v>
      </c>
      <c r="DC17" s="1"/>
      <c r="DD17" s="1">
        <v>8.5422441736992116</v>
      </c>
      <c r="DE17" s="1"/>
      <c r="DF17" s="140">
        <v>1239.6026028566469</v>
      </c>
      <c r="DG17" s="1"/>
      <c r="DH17" s="1"/>
      <c r="DI17" s="1">
        <v>5.8198946515397081</v>
      </c>
      <c r="DJ17" s="1"/>
      <c r="DK17" s="1"/>
      <c r="DL17" s="1"/>
      <c r="DM17" s="1"/>
      <c r="DN17" s="1">
        <v>17.169614974107603</v>
      </c>
      <c r="DO17" s="1">
        <v>5.8198946515397081</v>
      </c>
      <c r="DP17" s="1"/>
      <c r="DQ17" s="1"/>
      <c r="DR17" s="1">
        <v>44.63391774144219</v>
      </c>
      <c r="DS17" s="1"/>
      <c r="DT17" s="1"/>
      <c r="DU17" s="1"/>
      <c r="DV17" s="1"/>
      <c r="DW17" s="1"/>
      <c r="DX17" s="1"/>
      <c r="DY17" s="1">
        <v>4.4747931416872815</v>
      </c>
      <c r="DZ17" s="1"/>
      <c r="EA17" s="1"/>
      <c r="EB17" s="1">
        <v>5.8198946515397081</v>
      </c>
      <c r="EC17" s="1">
        <v>5.8198946515397081</v>
      </c>
      <c r="ED17" s="140">
        <v>89.557904463395914</v>
      </c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40"/>
      <c r="EQ17" s="1">
        <v>1355.3118550799798</v>
      </c>
    </row>
    <row r="18" spans="2:147" hidden="1" outlineLevel="1" x14ac:dyDescent="0.25">
      <c r="B18" s="55"/>
      <c r="C18" s="42" t="s">
        <v>9</v>
      </c>
      <c r="D18" s="1"/>
      <c r="E18" s="1">
        <v>130.52836107265773</v>
      </c>
      <c r="F18" s="1">
        <v>18.771961672696712</v>
      </c>
      <c r="G18" s="1"/>
      <c r="H18" s="1">
        <v>14.028694067338158</v>
      </c>
      <c r="I18" s="140">
        <v>163.3290168126926</v>
      </c>
      <c r="J18" s="1">
        <v>5.109116142290091</v>
      </c>
      <c r="K18" s="1"/>
      <c r="L18" s="1"/>
      <c r="M18" s="1"/>
      <c r="N18" s="1"/>
      <c r="O18" s="140">
        <v>5.109116142290091</v>
      </c>
      <c r="P18" s="1"/>
      <c r="Q18" s="1"/>
      <c r="R18" s="1"/>
      <c r="S18" s="1"/>
      <c r="T18" s="1"/>
      <c r="U18" s="1"/>
      <c r="V18" s="1"/>
      <c r="W18" s="1"/>
      <c r="X18" s="1">
        <v>14.028694067338158</v>
      </c>
      <c r="Y18" s="1"/>
      <c r="Z18" s="1">
        <v>14.028694067338158</v>
      </c>
      <c r="AA18" s="1"/>
      <c r="AB18" s="1"/>
      <c r="AC18" s="1"/>
      <c r="AD18" s="1">
        <v>14.028694067338158</v>
      </c>
      <c r="AE18" s="1"/>
      <c r="AF18" s="1">
        <v>28.057388134676316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>
        <v>5.109116142290091</v>
      </c>
      <c r="AT18" s="1"/>
      <c r="AU18" s="1"/>
      <c r="AV18" s="140">
        <v>75.252586478980888</v>
      </c>
      <c r="AW18" s="1">
        <v>70.143470336690797</v>
      </c>
      <c r="AX18" s="1"/>
      <c r="AY18" s="1"/>
      <c r="AZ18" s="1">
        <v>28.057388134676316</v>
      </c>
      <c r="BA18" s="1"/>
      <c r="BB18" s="1">
        <v>56.114776269352632</v>
      </c>
      <c r="BC18" s="1">
        <v>14.028694067338158</v>
      </c>
      <c r="BD18" s="1">
        <v>19.137810209628249</v>
      </c>
      <c r="BE18" s="1"/>
      <c r="BF18" s="1"/>
      <c r="BG18" s="1">
        <v>18.251906460490062</v>
      </c>
      <c r="BH18" s="1">
        <v>4.2232123931519041</v>
      </c>
      <c r="BI18" s="1">
        <v>47.762155629973606</v>
      </c>
      <c r="BJ18" s="1">
        <v>28.057388134676316</v>
      </c>
      <c r="BK18" s="1">
        <v>14.028694067338158</v>
      </c>
      <c r="BL18" s="1">
        <v>14.028694067338158</v>
      </c>
      <c r="BM18" s="1"/>
      <c r="BN18" s="1">
        <v>61.223892411642723</v>
      </c>
      <c r="BO18" s="1"/>
      <c r="BP18" s="1">
        <v>84.172164404028962</v>
      </c>
      <c r="BQ18" s="1"/>
      <c r="BR18" s="1">
        <v>5.109116142290091</v>
      </c>
      <c r="BS18" s="1">
        <v>18.251906460490062</v>
      </c>
      <c r="BT18" s="1">
        <v>4.2232123931519041</v>
      </c>
      <c r="BU18" s="1">
        <v>46.309294595166378</v>
      </c>
      <c r="BV18" s="1"/>
      <c r="BW18" s="1">
        <v>1867.496582612006</v>
      </c>
      <c r="BX18" s="1">
        <v>14.028694067338158</v>
      </c>
      <c r="BY18" s="1">
        <v>47.195198344304565</v>
      </c>
      <c r="BZ18" s="1">
        <v>173.45344495034806</v>
      </c>
      <c r="CA18" s="1"/>
      <c r="CB18" s="1">
        <v>28.057388134676316</v>
      </c>
      <c r="CC18" s="1">
        <v>28.057388134676316</v>
      </c>
      <c r="CD18" s="1"/>
      <c r="CE18" s="1">
        <v>14.028694067338158</v>
      </c>
      <c r="CF18" s="1"/>
      <c r="CG18" s="1">
        <v>14.028694067338158</v>
      </c>
      <c r="CH18" s="1"/>
      <c r="CI18" s="1">
        <v>42.086082202014474</v>
      </c>
      <c r="CJ18" s="1"/>
      <c r="CK18" s="1"/>
      <c r="CL18" s="1">
        <v>28.057388134676316</v>
      </c>
      <c r="CM18" s="1"/>
      <c r="CN18" s="1">
        <v>51.938465949663119</v>
      </c>
      <c r="CO18" s="1">
        <v>14.028694067338158</v>
      </c>
      <c r="CP18" s="1"/>
      <c r="CQ18" s="1">
        <v>42.086082202014474</v>
      </c>
      <c r="CR18" s="1">
        <v>14.028694067338158</v>
      </c>
      <c r="CS18" s="1">
        <v>19.137810209628249</v>
      </c>
      <c r="CT18" s="1">
        <v>46.309294595166378</v>
      </c>
      <c r="CU18" s="1"/>
      <c r="CV18" s="1">
        <v>14.028694067338158</v>
      </c>
      <c r="CW18" s="1">
        <v>14.028694067338158</v>
      </c>
      <c r="CX18" s="1">
        <v>65.601311480069739</v>
      </c>
      <c r="CY18" s="1">
        <v>46.829349807373028</v>
      </c>
      <c r="CZ18" s="1">
        <v>42.086082202014474</v>
      </c>
      <c r="DA18" s="1"/>
      <c r="DB18" s="1"/>
      <c r="DC18" s="1">
        <v>14.028694067338158</v>
      </c>
      <c r="DD18" s="1">
        <v>98.200858471367127</v>
      </c>
      <c r="DE18" s="1"/>
      <c r="DF18" s="140">
        <v>3271.9460561461287</v>
      </c>
      <c r="DG18" s="1"/>
      <c r="DH18" s="1"/>
      <c r="DI18" s="1">
        <v>28.057388134676316</v>
      </c>
      <c r="DJ18" s="1"/>
      <c r="DK18" s="1"/>
      <c r="DL18" s="1"/>
      <c r="DM18" s="1"/>
      <c r="DN18" s="1">
        <v>14.028694067338158</v>
      </c>
      <c r="DO18" s="1"/>
      <c r="DP18" s="1"/>
      <c r="DQ18" s="1">
        <v>14.028694067338158</v>
      </c>
      <c r="DR18" s="1">
        <v>14.028694067338158</v>
      </c>
      <c r="DS18" s="1"/>
      <c r="DT18" s="1">
        <v>28.057388134676316</v>
      </c>
      <c r="DU18" s="1"/>
      <c r="DV18" s="1"/>
      <c r="DW18" s="1"/>
      <c r="DX18" s="1"/>
      <c r="DY18" s="1"/>
      <c r="DZ18" s="1"/>
      <c r="EA18" s="1"/>
      <c r="EB18" s="1">
        <v>28.057388134676316</v>
      </c>
      <c r="EC18" s="1"/>
      <c r="ED18" s="140">
        <v>126.25824660604343</v>
      </c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40"/>
      <c r="EQ18" s="1">
        <v>3641.895022186136</v>
      </c>
    </row>
    <row r="19" spans="2:147" hidden="1" outlineLevel="1" x14ac:dyDescent="0.25">
      <c r="B19" s="55"/>
      <c r="C19" s="42" t="s">
        <v>13</v>
      </c>
      <c r="D19" s="1"/>
      <c r="E19" s="1">
        <v>25.9895914700828</v>
      </c>
      <c r="F19" s="1"/>
      <c r="G19" s="1"/>
      <c r="H19" s="1"/>
      <c r="I19" s="140">
        <v>25.9895914700828</v>
      </c>
      <c r="J19" s="1"/>
      <c r="K19" s="1"/>
      <c r="L19" s="1"/>
      <c r="M19" s="1"/>
      <c r="N19" s="1"/>
      <c r="O19" s="14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>
        <v>8.6631971566942667</v>
      </c>
      <c r="AB19" s="1"/>
      <c r="AC19" s="1"/>
      <c r="AD19" s="1"/>
      <c r="AE19" s="1"/>
      <c r="AF19" s="1">
        <v>17.326394313388533</v>
      </c>
      <c r="AG19" s="1">
        <v>8.6631971566942667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0">
        <v>34.652788626777067</v>
      </c>
      <c r="AW19" s="1">
        <v>86.481392141616141</v>
      </c>
      <c r="AX19" s="1"/>
      <c r="AY19" s="1"/>
      <c r="AZ19" s="1">
        <v>25.9895914700828</v>
      </c>
      <c r="BA19" s="1"/>
      <c r="BB19" s="1">
        <v>54.923801116539551</v>
      </c>
      <c r="BC19" s="1"/>
      <c r="BD19" s="1"/>
      <c r="BE19" s="1">
        <v>8.6631971566942667</v>
      </c>
      <c r="BF19" s="1"/>
      <c r="BG19" s="1">
        <v>8.6631971566942667</v>
      </c>
      <c r="BH19" s="1"/>
      <c r="BI19" s="1"/>
      <c r="BJ19" s="1"/>
      <c r="BK19" s="1"/>
      <c r="BL19" s="1">
        <v>86.631971566942667</v>
      </c>
      <c r="BM19" s="1">
        <v>8.6631971566942667</v>
      </c>
      <c r="BN19" s="1"/>
      <c r="BO19" s="1">
        <v>60.642380096859867</v>
      </c>
      <c r="BP19" s="1"/>
      <c r="BQ19" s="1">
        <v>13.051096419593529</v>
      </c>
      <c r="BR19" s="1"/>
      <c r="BS19" s="1">
        <v>25.9895914700828</v>
      </c>
      <c r="BT19" s="1">
        <v>30.114309938551269</v>
      </c>
      <c r="BU19" s="1">
        <v>8.6631971566942667</v>
      </c>
      <c r="BV19" s="1"/>
      <c r="BW19" s="1">
        <v>450.8423426382239</v>
      </c>
      <c r="BX19" s="1">
        <v>56.367082203064861</v>
      </c>
      <c r="BY19" s="1">
        <v>30.114309938551269</v>
      </c>
      <c r="BZ19" s="1"/>
      <c r="CA19" s="1"/>
      <c r="CB19" s="1"/>
      <c r="CC19" s="1">
        <v>25.9895914700828</v>
      </c>
      <c r="CD19" s="1">
        <v>8.6631971566942667</v>
      </c>
      <c r="CE19" s="1">
        <v>8.6631971566942667</v>
      </c>
      <c r="CF19" s="1">
        <v>100.08026089673488</v>
      </c>
      <c r="CG19" s="1">
        <v>8.6631971566942667</v>
      </c>
      <c r="CH19" s="1">
        <v>8.6631971566942667</v>
      </c>
      <c r="CI19" s="1">
        <v>12.787915625162736</v>
      </c>
      <c r="CJ19" s="1"/>
      <c r="CK19" s="1">
        <v>25.9895914700828</v>
      </c>
      <c r="CL19" s="1"/>
      <c r="CM19" s="1"/>
      <c r="CN19" s="1">
        <v>25.9895914700828</v>
      </c>
      <c r="CO19" s="1">
        <v>16.033692652189764</v>
      </c>
      <c r="CP19" s="1">
        <v>107.30017696690385</v>
      </c>
      <c r="CQ19" s="1"/>
      <c r="CR19" s="1">
        <v>17.326394313388533</v>
      </c>
      <c r="CS19" s="1">
        <v>17.326394313388533</v>
      </c>
      <c r="CT19" s="1">
        <v>8.6631971566942667</v>
      </c>
      <c r="CU19" s="1">
        <v>8.6631971566942667</v>
      </c>
      <c r="CV19" s="1"/>
      <c r="CW19" s="1"/>
      <c r="CX19" s="1">
        <v>25.9895914700828</v>
      </c>
      <c r="CY19" s="1">
        <v>8.6631971566942667</v>
      </c>
      <c r="CZ19" s="1">
        <v>8.6631971566942667</v>
      </c>
      <c r="DA19" s="1">
        <v>8.6631971566942667</v>
      </c>
      <c r="DB19" s="1">
        <v>82.603287158019825</v>
      </c>
      <c r="DC19" s="1"/>
      <c r="DD19" s="1"/>
      <c r="DE19" s="1"/>
      <c r="DF19" s="140">
        <v>1491.1859198432533</v>
      </c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>
        <v>17.326394313388533</v>
      </c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40">
        <v>17.326394313388533</v>
      </c>
      <c r="EE19" s="1"/>
      <c r="EF19" s="1">
        <v>8.6631971566942667</v>
      </c>
      <c r="EG19" s="1"/>
      <c r="EH19" s="1"/>
      <c r="EI19" s="1"/>
      <c r="EJ19" s="1"/>
      <c r="EK19" s="1"/>
      <c r="EL19" s="1"/>
      <c r="EM19" s="1"/>
      <c r="EN19" s="1"/>
      <c r="EO19" s="1"/>
      <c r="EP19" s="140">
        <v>8.6631971566942667</v>
      </c>
      <c r="EQ19" s="1">
        <v>1577.8178914101957</v>
      </c>
    </row>
    <row r="20" spans="2:147" hidden="1" outlineLevel="1" x14ac:dyDescent="0.25">
      <c r="B20" s="57"/>
      <c r="C20" s="42" t="s">
        <v>4</v>
      </c>
      <c r="D20" s="1"/>
      <c r="E20" s="1">
        <v>112.16275061756765</v>
      </c>
      <c r="F20" s="1"/>
      <c r="G20" s="1"/>
      <c r="H20" s="1"/>
      <c r="I20" s="140">
        <v>112.16275061756765</v>
      </c>
      <c r="J20" s="1"/>
      <c r="K20" s="1"/>
      <c r="L20" s="1"/>
      <c r="M20" s="1"/>
      <c r="N20" s="1"/>
      <c r="O20" s="140"/>
      <c r="P20" s="1"/>
      <c r="Q20" s="1"/>
      <c r="R20" s="1"/>
      <c r="S20" s="1"/>
      <c r="T20" s="1"/>
      <c r="U20" s="1"/>
      <c r="V20" s="1"/>
      <c r="W20" s="1"/>
      <c r="X20" s="1">
        <v>17.233296949503075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40">
        <v>17.233296949503075</v>
      </c>
      <c r="AW20" s="1">
        <v>227.62195120579736</v>
      </c>
      <c r="AX20" s="1"/>
      <c r="AY20" s="1">
        <v>17.233296949503075</v>
      </c>
      <c r="AZ20" s="1">
        <v>86.166484747515369</v>
      </c>
      <c r="BA20" s="1">
        <v>17.233296949503075</v>
      </c>
      <c r="BB20" s="1">
        <v>382.34848503335434</v>
      </c>
      <c r="BC20" s="1"/>
      <c r="BD20" s="1"/>
      <c r="BE20" s="1"/>
      <c r="BF20" s="1">
        <v>54.940371428422218</v>
      </c>
      <c r="BG20" s="1">
        <v>25.138049652612761</v>
      </c>
      <c r="BH20" s="1"/>
      <c r="BI20" s="1"/>
      <c r="BJ20" s="1"/>
      <c r="BK20" s="1"/>
      <c r="BL20" s="1">
        <v>575.15523205780107</v>
      </c>
      <c r="BM20" s="1">
        <v>29.802321775809453</v>
      </c>
      <c r="BN20" s="1">
        <v>17.233296949503075</v>
      </c>
      <c r="BO20" s="1">
        <v>157.34546969087674</v>
      </c>
      <c r="BP20" s="1"/>
      <c r="BQ20" s="1">
        <v>42.483285383613861</v>
      </c>
      <c r="BR20" s="1">
        <v>17.233296949503075</v>
      </c>
      <c r="BS20" s="1">
        <v>64.324885065564615</v>
      </c>
      <c r="BT20" s="1">
        <v>34.466593899006149</v>
      </c>
      <c r="BU20" s="1">
        <v>218.42987417652839</v>
      </c>
      <c r="BV20" s="1"/>
      <c r="BW20" s="1">
        <v>1060.432298645725</v>
      </c>
      <c r="BX20" s="1">
        <v>145.69063047275887</v>
      </c>
      <c r="BY20" s="1">
        <v>209.58640742960375</v>
      </c>
      <c r="BZ20" s="1">
        <v>86.166484747515369</v>
      </c>
      <c r="CA20" s="1"/>
      <c r="CB20" s="1"/>
      <c r="CC20" s="1"/>
      <c r="CD20" s="1">
        <v>47.091588116061544</v>
      </c>
      <c r="CE20" s="1">
        <v>47.464726834032291</v>
      </c>
      <c r="CF20" s="1">
        <v>89.892042826897139</v>
      </c>
      <c r="CG20" s="1"/>
      <c r="CH20" s="1"/>
      <c r="CI20" s="1">
        <v>47.091588116061544</v>
      </c>
      <c r="CJ20" s="1">
        <v>17.233296949503075</v>
      </c>
      <c r="CK20" s="1">
        <v>94.500345559344822</v>
      </c>
      <c r="CL20" s="1">
        <v>17.233296949503075</v>
      </c>
      <c r="CM20" s="1"/>
      <c r="CN20" s="1"/>
      <c r="CO20" s="1"/>
      <c r="CP20" s="1">
        <v>171.45022484196483</v>
      </c>
      <c r="CQ20" s="1">
        <v>68.933187798012298</v>
      </c>
      <c r="CR20" s="1">
        <v>25.567157761332524</v>
      </c>
      <c r="CS20" s="1">
        <v>73.460992704084561</v>
      </c>
      <c r="CT20" s="1">
        <v>42.800454710835595</v>
      </c>
      <c r="CU20" s="1">
        <v>17.233296949503075</v>
      </c>
      <c r="CV20" s="1"/>
      <c r="CW20" s="1"/>
      <c r="CX20" s="1">
        <v>68.106412535695384</v>
      </c>
      <c r="CY20" s="1"/>
      <c r="CZ20" s="1">
        <v>17.233296949503075</v>
      </c>
      <c r="DA20" s="1"/>
      <c r="DB20" s="1">
        <v>59.604643551618913</v>
      </c>
      <c r="DC20" s="1">
        <v>64.698023783535376</v>
      </c>
      <c r="DD20" s="1">
        <v>68.933187798012298</v>
      </c>
      <c r="DE20" s="1"/>
      <c r="DF20" s="140">
        <v>4507.5597779460177</v>
      </c>
      <c r="DG20" s="1"/>
      <c r="DH20" s="1"/>
      <c r="DI20" s="1"/>
      <c r="DJ20" s="1">
        <v>17.233296949503075</v>
      </c>
      <c r="DK20" s="1"/>
      <c r="DL20" s="1"/>
      <c r="DM20" s="1"/>
      <c r="DN20" s="1">
        <v>17.233296949503075</v>
      </c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40">
        <v>34.466593899006149</v>
      </c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40"/>
      <c r="EQ20" s="1">
        <v>4671.4224194120952</v>
      </c>
    </row>
    <row r="21" spans="2:147" collapsed="1" x14ac:dyDescent="0.25">
      <c r="B21" s="58" t="s">
        <v>959</v>
      </c>
      <c r="C21" s="58"/>
      <c r="D21" s="59"/>
      <c r="E21" s="59">
        <v>276.93287835349588</v>
      </c>
      <c r="F21" s="59">
        <v>18.771961672696712</v>
      </c>
      <c r="G21" s="59"/>
      <c r="H21" s="59">
        <v>14.028694067338158</v>
      </c>
      <c r="I21" s="141">
        <v>309.73353409353075</v>
      </c>
      <c r="J21" s="59">
        <v>5.109116142290091</v>
      </c>
      <c r="K21" s="59"/>
      <c r="L21" s="59"/>
      <c r="M21" s="59"/>
      <c r="N21" s="59"/>
      <c r="O21" s="141">
        <v>5.109116142290091</v>
      </c>
      <c r="P21" s="59"/>
      <c r="Q21" s="59"/>
      <c r="R21" s="59"/>
      <c r="S21" s="59"/>
      <c r="T21" s="59"/>
      <c r="U21" s="59"/>
      <c r="V21" s="59"/>
      <c r="W21" s="59"/>
      <c r="X21" s="59">
        <v>31.261991016841232</v>
      </c>
      <c r="Y21" s="59"/>
      <c r="Z21" s="59">
        <v>18.50348720902544</v>
      </c>
      <c r="AA21" s="59">
        <v>8.6631971566942667</v>
      </c>
      <c r="AB21" s="59"/>
      <c r="AC21" s="59"/>
      <c r="AD21" s="59">
        <v>14.028694067338158</v>
      </c>
      <c r="AE21" s="59"/>
      <c r="AF21" s="59">
        <v>49.858575589752128</v>
      </c>
      <c r="AG21" s="59">
        <v>8.6631971566942667</v>
      </c>
      <c r="AH21" s="59"/>
      <c r="AI21" s="59"/>
      <c r="AJ21" s="59"/>
      <c r="AK21" s="59"/>
      <c r="AL21" s="59"/>
      <c r="AM21" s="59">
        <v>4.4747931416872815</v>
      </c>
      <c r="AN21" s="59">
        <v>4.4747931416872815</v>
      </c>
      <c r="AO21" s="59"/>
      <c r="AP21" s="59"/>
      <c r="AQ21" s="59"/>
      <c r="AR21" s="59"/>
      <c r="AS21" s="59">
        <v>5.109116142290091</v>
      </c>
      <c r="AT21" s="59"/>
      <c r="AU21" s="59"/>
      <c r="AV21" s="141">
        <v>145.03784462201017</v>
      </c>
      <c r="AW21" s="59">
        <v>460.69733818221459</v>
      </c>
      <c r="AX21" s="59">
        <v>2.8784688995215308</v>
      </c>
      <c r="AY21" s="59">
        <v>23.410845931446985</v>
      </c>
      <c r="AZ21" s="59">
        <v>165.35152488086294</v>
      </c>
      <c r="BA21" s="59">
        <v>24.407744336292161</v>
      </c>
      <c r="BB21" s="59">
        <v>576.88695007535125</v>
      </c>
      <c r="BC21" s="59">
        <v>14.028694067338158</v>
      </c>
      <c r="BD21" s="59">
        <v>19.137810209628249</v>
      </c>
      <c r="BE21" s="59">
        <v>8.7305655777468978</v>
      </c>
      <c r="BF21" s="59">
        <v>57.640025673524022</v>
      </c>
      <c r="BG21" s="59">
        <v>78.032386121057726</v>
      </c>
      <c r="BH21" s="59">
        <v>4.2232123931519041</v>
      </c>
      <c r="BI21" s="59">
        <v>62.101599178154828</v>
      </c>
      <c r="BJ21" s="59">
        <v>28.057388134676316</v>
      </c>
      <c r="BK21" s="59">
        <v>14.028694067338158</v>
      </c>
      <c r="BL21" s="59">
        <v>783.92177291958092</v>
      </c>
      <c r="BM21" s="59">
        <v>41.343987832025249</v>
      </c>
      <c r="BN21" s="59">
        <v>89.699087779946808</v>
      </c>
      <c r="BO21" s="59">
        <v>275.18607218077454</v>
      </c>
      <c r="BP21" s="59">
        <v>89.992059055568674</v>
      </c>
      <c r="BQ21" s="59">
        <v>62.708829189996479</v>
      </c>
      <c r="BR21" s="59">
        <v>28.162307743332875</v>
      </c>
      <c r="BS21" s="59">
        <v>128.32783031158002</v>
      </c>
      <c r="BT21" s="59">
        <v>77.323665127350836</v>
      </c>
      <c r="BU21" s="59">
        <v>318.83028183752299</v>
      </c>
      <c r="BV21" s="59">
        <v>2.7223495221595035</v>
      </c>
      <c r="BW21" s="59">
        <v>3675.5482711360601</v>
      </c>
      <c r="BX21" s="59">
        <v>233.12550453644491</v>
      </c>
      <c r="BY21" s="59">
        <v>323.67376554412743</v>
      </c>
      <c r="BZ21" s="59">
        <v>271.25971900094282</v>
      </c>
      <c r="CA21" s="59"/>
      <c r="CB21" s="59">
        <v>39.478101207897055</v>
      </c>
      <c r="CC21" s="59">
        <v>90.847524713484674</v>
      </c>
      <c r="CD21" s="59">
        <v>66.553402253163028</v>
      </c>
      <c r="CE21" s="59">
        <v>72.85627230316652</v>
      </c>
      <c r="CF21" s="59">
        <v>505.28366173273037</v>
      </c>
      <c r="CG21" s="59">
        <v>22.691891224032425</v>
      </c>
      <c r="CH21" s="59">
        <v>8.6631971566942667</v>
      </c>
      <c r="CI21" s="59">
        <v>116.30502949141997</v>
      </c>
      <c r="CJ21" s="59">
        <v>17.233296949503075</v>
      </c>
      <c r="CK21" s="59">
        <v>162.07210610409925</v>
      </c>
      <c r="CL21" s="59">
        <v>45.290685084179387</v>
      </c>
      <c r="CM21" s="59"/>
      <c r="CN21" s="59">
        <v>95.387741374365035</v>
      </c>
      <c r="CO21" s="59">
        <v>30.062386719527922</v>
      </c>
      <c r="CP21" s="59">
        <v>364.69872097776192</v>
      </c>
      <c r="CQ21" s="59">
        <v>116.54909567105496</v>
      </c>
      <c r="CR21" s="59">
        <v>93.19616678654684</v>
      </c>
      <c r="CS21" s="59">
        <v>117.09964461389043</v>
      </c>
      <c r="CT21" s="59">
        <v>100.47260070779805</v>
      </c>
      <c r="CU21" s="59">
        <v>66.916061737950912</v>
      </c>
      <c r="CV21" s="59">
        <v>14.028694067338158</v>
      </c>
      <c r="CW21" s="59">
        <v>14.028694067338158</v>
      </c>
      <c r="CX21" s="59">
        <v>165.51721013738762</v>
      </c>
      <c r="CY21" s="59">
        <v>55.492546964067294</v>
      </c>
      <c r="CZ21" s="59">
        <v>81.480847533720848</v>
      </c>
      <c r="DA21" s="59">
        <v>14.483091808233976</v>
      </c>
      <c r="DB21" s="59">
        <v>156.12678809648386</v>
      </c>
      <c r="DC21" s="59">
        <v>78.726717850873541</v>
      </c>
      <c r="DD21" s="59">
        <v>175.67629044307864</v>
      </c>
      <c r="DE21" s="59"/>
      <c r="DF21" s="141">
        <v>10828.657219223507</v>
      </c>
      <c r="DG21" s="59"/>
      <c r="DH21" s="59"/>
      <c r="DI21" s="59">
        <v>33.877282786216021</v>
      </c>
      <c r="DJ21" s="59">
        <v>17.233296949503075</v>
      </c>
      <c r="DK21" s="59"/>
      <c r="DL21" s="59"/>
      <c r="DM21" s="59">
        <v>5.3993084902036115</v>
      </c>
      <c r="DN21" s="59">
        <v>48.431605990948839</v>
      </c>
      <c r="DO21" s="59">
        <v>5.8198946515397081</v>
      </c>
      <c r="DP21" s="59"/>
      <c r="DQ21" s="59">
        <v>14.028694067338158</v>
      </c>
      <c r="DR21" s="59">
        <v>66.761574544085761</v>
      </c>
      <c r="DS21" s="59">
        <v>17.326394313388533</v>
      </c>
      <c r="DT21" s="59">
        <v>28.057388134676316</v>
      </c>
      <c r="DU21" s="59"/>
      <c r="DV21" s="59"/>
      <c r="DW21" s="59"/>
      <c r="DX21" s="59"/>
      <c r="DY21" s="59">
        <v>4.4747931416872815</v>
      </c>
      <c r="DZ21" s="59"/>
      <c r="EA21" s="59"/>
      <c r="EB21" s="59">
        <v>36.576937031317826</v>
      </c>
      <c r="EC21" s="59">
        <v>5.8198946515397081</v>
      </c>
      <c r="ED21" s="141">
        <v>283.80706475244489</v>
      </c>
      <c r="EE21" s="59"/>
      <c r="EF21" s="59">
        <v>8.6631971566942667</v>
      </c>
      <c r="EG21" s="59"/>
      <c r="EH21" s="59"/>
      <c r="EI21" s="59"/>
      <c r="EJ21" s="59"/>
      <c r="EK21" s="59"/>
      <c r="EL21" s="59"/>
      <c r="EM21" s="59"/>
      <c r="EN21" s="59"/>
      <c r="EO21" s="59"/>
      <c r="EP21" s="141">
        <v>8.6631971566942667</v>
      </c>
      <c r="EQ21" s="59">
        <v>11581.007975990477</v>
      </c>
    </row>
    <row r="22" spans="2:147" hidden="1" outlineLevel="1" x14ac:dyDescent="0.25">
      <c r="B22" s="55" t="s">
        <v>668</v>
      </c>
      <c r="C22" s="42" t="s">
        <v>705</v>
      </c>
      <c r="D22" s="1">
        <v>3.0685914552736979</v>
      </c>
      <c r="E22" s="1">
        <v>30.924442466498544</v>
      </c>
      <c r="F22" s="1"/>
      <c r="G22" s="1"/>
      <c r="H22" s="1"/>
      <c r="I22" s="140">
        <v>33.993033921772245</v>
      </c>
      <c r="J22" s="1">
        <v>3.1605950791531567</v>
      </c>
      <c r="K22" s="1"/>
      <c r="L22" s="1"/>
      <c r="M22" s="1"/>
      <c r="N22" s="1"/>
      <c r="O22" s="140">
        <v>3.1605950791531567</v>
      </c>
      <c r="P22" s="1">
        <v>6.1848884932997086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40">
        <v>6.1848884932997086</v>
      </c>
      <c r="AW22" s="1">
        <v>6.1848884932997086</v>
      </c>
      <c r="AX22" s="1"/>
      <c r="AY22" s="1"/>
      <c r="AZ22" s="1">
        <v>12.369776986599417</v>
      </c>
      <c r="BA22" s="1"/>
      <c r="BB22" s="1">
        <v>24.739553973198834</v>
      </c>
      <c r="BC22" s="1"/>
      <c r="BD22" s="1"/>
      <c r="BE22" s="1"/>
      <c r="BF22" s="1"/>
      <c r="BG22" s="1"/>
      <c r="BH22" s="1">
        <v>43.338517494225101</v>
      </c>
      <c r="BI22" s="1">
        <v>3.1605950791531567</v>
      </c>
      <c r="BJ22" s="1"/>
      <c r="BK22" s="1">
        <v>6.1848884932997086</v>
      </c>
      <c r="BL22" s="1"/>
      <c r="BM22" s="1">
        <v>6.1848884932997086</v>
      </c>
      <c r="BN22" s="1">
        <v>6.1848884932997086</v>
      </c>
      <c r="BO22" s="1"/>
      <c r="BP22" s="1">
        <v>3.1605950791531567</v>
      </c>
      <c r="BQ22" s="1"/>
      <c r="BR22" s="1"/>
      <c r="BS22" s="1">
        <v>12.369776986599417</v>
      </c>
      <c r="BT22" s="1"/>
      <c r="BU22" s="1">
        <v>6.1848884932997086</v>
      </c>
      <c r="BV22" s="1"/>
      <c r="BW22" s="1">
        <v>222.46977363115531</v>
      </c>
      <c r="BX22" s="1"/>
      <c r="BY22" s="1">
        <v>27.808145428472532</v>
      </c>
      <c r="BZ22" s="1">
        <v>12.369776986599417</v>
      </c>
      <c r="CA22" s="1"/>
      <c r="CB22" s="1"/>
      <c r="CC22" s="1">
        <v>6.1848884932997086</v>
      </c>
      <c r="CD22" s="1"/>
      <c r="CE22" s="1"/>
      <c r="CF22" s="1"/>
      <c r="CG22" s="1">
        <v>18.554665479899125</v>
      </c>
      <c r="CH22" s="1"/>
      <c r="CI22" s="1">
        <v>6.1848884932997086</v>
      </c>
      <c r="CJ22" s="1"/>
      <c r="CK22" s="1"/>
      <c r="CL22" s="1">
        <v>9.2534799485734069</v>
      </c>
      <c r="CM22" s="1"/>
      <c r="CN22" s="1">
        <v>14.592295900707116</v>
      </c>
      <c r="CO22" s="1">
        <v>6.1848884932997086</v>
      </c>
      <c r="CP22" s="1"/>
      <c r="CQ22" s="1">
        <v>6.1848884932997086</v>
      </c>
      <c r="CR22" s="1"/>
      <c r="CS22" s="1"/>
      <c r="CT22" s="1"/>
      <c r="CU22" s="1"/>
      <c r="CV22" s="1"/>
      <c r="CW22" s="1"/>
      <c r="CX22" s="1"/>
      <c r="CY22" s="1">
        <v>12.369776986599417</v>
      </c>
      <c r="CZ22" s="1"/>
      <c r="DA22" s="1"/>
      <c r="DB22" s="1"/>
      <c r="DC22" s="1"/>
      <c r="DD22" s="1"/>
      <c r="DE22" s="1"/>
      <c r="DF22" s="140">
        <v>472.22072640063271</v>
      </c>
      <c r="DG22" s="1">
        <v>49.479107946397669</v>
      </c>
      <c r="DH22" s="1"/>
      <c r="DI22" s="1">
        <v>6.1848884932997086</v>
      </c>
      <c r="DJ22" s="1"/>
      <c r="DK22" s="1"/>
      <c r="DL22" s="1"/>
      <c r="DM22" s="1"/>
      <c r="DN22" s="1">
        <v>6.1848884932997086</v>
      </c>
      <c r="DO22" s="1"/>
      <c r="DP22" s="1">
        <v>6.1848884932997086</v>
      </c>
      <c r="DQ22" s="1">
        <v>15.438368441873115</v>
      </c>
      <c r="DR22" s="1">
        <v>79.690371995111661</v>
      </c>
      <c r="DS22" s="1"/>
      <c r="DT22" s="1"/>
      <c r="DU22" s="1"/>
      <c r="DV22" s="1"/>
      <c r="DW22" s="1">
        <v>15.530372065752573</v>
      </c>
      <c r="DX22" s="1"/>
      <c r="DY22" s="1">
        <v>6.1848884932997086</v>
      </c>
      <c r="DZ22" s="1">
        <v>8.4074074074074083</v>
      </c>
      <c r="EA22" s="1"/>
      <c r="EB22" s="1">
        <v>27.900149052351992</v>
      </c>
      <c r="EC22" s="1"/>
      <c r="ED22" s="140">
        <v>221.18533088209324</v>
      </c>
      <c r="EE22" s="1">
        <v>12.369776986599417</v>
      </c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40">
        <v>12.369776986599417</v>
      </c>
      <c r="EQ22" s="1">
        <v>749.1143517635503</v>
      </c>
    </row>
    <row r="23" spans="2:147" hidden="1" outlineLevel="1" x14ac:dyDescent="0.25">
      <c r="B23" s="55"/>
      <c r="C23" s="42" t="s">
        <v>11</v>
      </c>
      <c r="D23" s="1"/>
      <c r="E23" s="1">
        <v>15.771789670775473</v>
      </c>
      <c r="F23" s="1"/>
      <c r="G23" s="1"/>
      <c r="H23" s="1"/>
      <c r="I23" s="140">
        <v>15.771789670775473</v>
      </c>
      <c r="J23" s="1"/>
      <c r="K23" s="1"/>
      <c r="L23" s="1"/>
      <c r="M23" s="1"/>
      <c r="N23" s="1"/>
      <c r="O23" s="14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>
        <v>3.2862474645030431</v>
      </c>
      <c r="AO23" s="1"/>
      <c r="AP23" s="1"/>
      <c r="AQ23" s="1"/>
      <c r="AR23" s="1"/>
      <c r="AS23" s="1"/>
      <c r="AT23" s="1"/>
      <c r="AU23" s="1"/>
      <c r="AV23" s="140">
        <v>3.2862474645030431</v>
      </c>
      <c r="AW23" s="1">
        <v>5.2572632235918242</v>
      </c>
      <c r="AX23" s="1"/>
      <c r="AY23" s="1"/>
      <c r="AZ23" s="1">
        <v>15.771789670775473</v>
      </c>
      <c r="BA23" s="1"/>
      <c r="BB23" s="1">
        <v>5.2572632235918242</v>
      </c>
      <c r="BC23" s="1"/>
      <c r="BD23" s="1"/>
      <c r="BE23" s="1"/>
      <c r="BF23" s="1"/>
      <c r="BG23" s="1">
        <v>5.2572632235918242</v>
      </c>
      <c r="BH23" s="1"/>
      <c r="BI23" s="1"/>
      <c r="BJ23" s="1">
        <v>5.2572632235918242</v>
      </c>
      <c r="BK23" s="1"/>
      <c r="BL23" s="1"/>
      <c r="BM23" s="1"/>
      <c r="BN23" s="1"/>
      <c r="BO23" s="1"/>
      <c r="BP23" s="1"/>
      <c r="BQ23" s="1"/>
      <c r="BR23" s="1"/>
      <c r="BS23" s="1">
        <v>5.2572632235918242</v>
      </c>
      <c r="BT23" s="1"/>
      <c r="BU23" s="1">
        <v>5.2572632235918242</v>
      </c>
      <c r="BV23" s="1"/>
      <c r="BW23" s="1">
        <v>120.44382954413901</v>
      </c>
      <c r="BX23" s="1"/>
      <c r="BY23" s="1">
        <v>5.2572632235918242</v>
      </c>
      <c r="BZ23" s="1"/>
      <c r="CA23" s="1"/>
      <c r="CB23" s="1">
        <v>10.514526447183648</v>
      </c>
      <c r="CC23" s="1">
        <v>5.2572632235918242</v>
      </c>
      <c r="CD23" s="1"/>
      <c r="CE23" s="1">
        <v>5.2572632235918242</v>
      </c>
      <c r="CF23" s="1"/>
      <c r="CG23" s="1"/>
      <c r="CH23" s="1"/>
      <c r="CI23" s="1"/>
      <c r="CJ23" s="1"/>
      <c r="CK23" s="1">
        <v>9.2613690928583292</v>
      </c>
      <c r="CL23" s="1"/>
      <c r="CM23" s="1"/>
      <c r="CN23" s="1"/>
      <c r="CO23" s="1"/>
      <c r="CP23" s="1"/>
      <c r="CQ23" s="1"/>
      <c r="CR23" s="1"/>
      <c r="CS23" s="1"/>
      <c r="CT23" s="1">
        <v>5.2572632235918242</v>
      </c>
      <c r="CU23" s="1"/>
      <c r="CV23" s="1"/>
      <c r="CW23" s="1"/>
      <c r="CX23" s="1"/>
      <c r="CY23" s="1">
        <v>5.2572632235918242</v>
      </c>
      <c r="CZ23" s="1"/>
      <c r="DA23" s="1"/>
      <c r="DB23" s="1"/>
      <c r="DC23" s="1"/>
      <c r="DD23" s="1">
        <v>10.514526447183648</v>
      </c>
      <c r="DE23" s="1">
        <v>3.2862474645030431</v>
      </c>
      <c r="DF23" s="140">
        <v>227.6221841261532</v>
      </c>
      <c r="DG23" s="1"/>
      <c r="DH23" s="1">
        <v>8.5601474382129581</v>
      </c>
      <c r="DI23" s="1">
        <v>30.290421987225628</v>
      </c>
      <c r="DJ23" s="1">
        <v>9.2613690928583292</v>
      </c>
      <c r="DK23" s="1">
        <v>4.004105869266505</v>
      </c>
      <c r="DL23" s="1"/>
      <c r="DM23" s="1">
        <v>23.780001409308483</v>
      </c>
      <c r="DN23" s="1">
        <v>59.941696670894807</v>
      </c>
      <c r="DO23" s="1">
        <v>26.286316117959121</v>
      </c>
      <c r="DP23" s="1">
        <v>5.2572632235918242</v>
      </c>
      <c r="DQ23" s="1">
        <v>5.2572632235918242</v>
      </c>
      <c r="DR23" s="1">
        <v>535.20623001431375</v>
      </c>
      <c r="DS23" s="1"/>
      <c r="DT23" s="1">
        <v>21.029052894367297</v>
      </c>
      <c r="DU23" s="1">
        <v>5.2572632235918242</v>
      </c>
      <c r="DV23" s="1"/>
      <c r="DW23" s="1">
        <v>5.2572632235918242</v>
      </c>
      <c r="DX23" s="1">
        <v>5.2572632235918242</v>
      </c>
      <c r="DY23" s="1">
        <v>21.029052894367297</v>
      </c>
      <c r="DZ23" s="1"/>
      <c r="EA23" s="1"/>
      <c r="EB23" s="1">
        <v>4.004105869266505</v>
      </c>
      <c r="EC23" s="1"/>
      <c r="ED23" s="140">
        <v>769.67881637599976</v>
      </c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40"/>
      <c r="EQ23" s="1">
        <v>1016.3590376374316</v>
      </c>
    </row>
    <row r="24" spans="2:147" hidden="1" outlineLevel="1" x14ac:dyDescent="0.25">
      <c r="B24" s="55"/>
      <c r="C24" s="42" t="s">
        <v>709</v>
      </c>
      <c r="D24" s="1">
        <v>8.0031734076473118</v>
      </c>
      <c r="E24" s="1">
        <v>93.858603055645617</v>
      </c>
      <c r="F24" s="1"/>
      <c r="G24" s="1"/>
      <c r="H24" s="1"/>
      <c r="I24" s="140">
        <v>101.86177646329293</v>
      </c>
      <c r="J24" s="1"/>
      <c r="K24" s="1"/>
      <c r="L24" s="1"/>
      <c r="M24" s="1"/>
      <c r="N24" s="1"/>
      <c r="O24" s="14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>
        <v>10.838880150990876</v>
      </c>
      <c r="AE24" s="1"/>
      <c r="AF24" s="1">
        <v>49.854427608006809</v>
      </c>
      <c r="AG24" s="1"/>
      <c r="AH24" s="1"/>
      <c r="AI24" s="1"/>
      <c r="AJ24" s="1"/>
      <c r="AK24" s="1"/>
      <c r="AL24" s="1"/>
      <c r="AM24" s="1"/>
      <c r="AN24" s="1">
        <v>10.838880150990876</v>
      </c>
      <c r="AO24" s="1"/>
      <c r="AP24" s="1"/>
      <c r="AQ24" s="1"/>
      <c r="AR24" s="1"/>
      <c r="AS24" s="1"/>
      <c r="AT24" s="1"/>
      <c r="AU24" s="1"/>
      <c r="AV24" s="140">
        <v>71.532187909988565</v>
      </c>
      <c r="AW24" s="1">
        <v>62.19757416260169</v>
      </c>
      <c r="AX24" s="1"/>
      <c r="AY24" s="1"/>
      <c r="AZ24" s="1">
        <v>68.696481166645</v>
      </c>
      <c r="BA24" s="1"/>
      <c r="BB24" s="1">
        <v>130.03844376931801</v>
      </c>
      <c r="BC24" s="1">
        <v>16.006346815294624</v>
      </c>
      <c r="BD24" s="1"/>
      <c r="BE24" s="1"/>
      <c r="BF24" s="1"/>
      <c r="BG24" s="1">
        <v>14.502080411690613</v>
      </c>
      <c r="BH24" s="1">
        <v>8.0031734076473118</v>
      </c>
      <c r="BI24" s="1"/>
      <c r="BJ24" s="1"/>
      <c r="BK24" s="1"/>
      <c r="BL24" s="1">
        <v>8.0031734076473118</v>
      </c>
      <c r="BM24" s="1">
        <v>10.838880150990876</v>
      </c>
      <c r="BN24" s="1">
        <v>6.4989070040433026</v>
      </c>
      <c r="BO24" s="1"/>
      <c r="BP24" s="1"/>
      <c r="BQ24" s="1"/>
      <c r="BR24" s="1"/>
      <c r="BS24" s="1">
        <v>111.01755153699895</v>
      </c>
      <c r="BT24" s="1">
        <v>21.677760301981753</v>
      </c>
      <c r="BU24" s="1">
        <v>64.356508019697429</v>
      </c>
      <c r="BV24" s="1"/>
      <c r="BW24" s="1">
        <v>982.04360976992973</v>
      </c>
      <c r="BX24" s="1"/>
      <c r="BY24" s="1">
        <v>29.680933709629066</v>
      </c>
      <c r="BZ24" s="1">
        <v>18.842053558638188</v>
      </c>
      <c r="CA24" s="1">
        <v>10.838880150990876</v>
      </c>
      <c r="CB24" s="1">
        <v>36.17984071367237</v>
      </c>
      <c r="CC24" s="1">
        <v>45.514454461059238</v>
      </c>
      <c r="CD24" s="1"/>
      <c r="CE24" s="1"/>
      <c r="CF24" s="1"/>
      <c r="CG24" s="1">
        <v>49.675588934325951</v>
      </c>
      <c r="CH24" s="1"/>
      <c r="CI24" s="1"/>
      <c r="CJ24" s="1"/>
      <c r="CK24" s="1"/>
      <c r="CL24" s="1"/>
      <c r="CM24" s="1"/>
      <c r="CN24" s="1">
        <v>71.532187909988565</v>
      </c>
      <c r="CO24" s="1"/>
      <c r="CP24" s="1"/>
      <c r="CQ24" s="1"/>
      <c r="CR24" s="1"/>
      <c r="CS24" s="1">
        <v>21.677760301981753</v>
      </c>
      <c r="CT24" s="1">
        <v>10.838880150990876</v>
      </c>
      <c r="CU24" s="1"/>
      <c r="CV24" s="1"/>
      <c r="CW24" s="1"/>
      <c r="CX24" s="1">
        <v>21.677760301981753</v>
      </c>
      <c r="CY24" s="1"/>
      <c r="CZ24" s="1">
        <v>18.842053558638188</v>
      </c>
      <c r="DA24" s="1"/>
      <c r="DB24" s="1"/>
      <c r="DC24" s="1"/>
      <c r="DD24" s="1">
        <v>25.340960562681492</v>
      </c>
      <c r="DE24" s="1"/>
      <c r="DF24" s="140">
        <v>1864.5218442390646</v>
      </c>
      <c r="DG24" s="1"/>
      <c r="DH24" s="1"/>
      <c r="DI24" s="1">
        <v>71.80105997354606</v>
      </c>
      <c r="DJ24" s="1"/>
      <c r="DK24" s="1">
        <v>17.158948481353324</v>
      </c>
      <c r="DL24" s="1"/>
      <c r="DM24" s="1">
        <v>101.00616490336425</v>
      </c>
      <c r="DN24" s="1">
        <v>52.007348855286132</v>
      </c>
      <c r="DO24" s="1">
        <v>115.53636335762738</v>
      </c>
      <c r="DP24" s="1">
        <v>8.0031734076473118</v>
      </c>
      <c r="DQ24" s="1">
        <v>21.677760301981753</v>
      </c>
      <c r="DR24" s="1">
        <v>1929.0922662806854</v>
      </c>
      <c r="DS24" s="1"/>
      <c r="DT24" s="1">
        <v>6.3200683303624485</v>
      </c>
      <c r="DU24" s="1">
        <v>6.4989070040433026</v>
      </c>
      <c r="DV24" s="1"/>
      <c r="DW24" s="1">
        <v>63.322057786087875</v>
      </c>
      <c r="DX24" s="1">
        <v>10.838880150990876</v>
      </c>
      <c r="DY24" s="1">
        <v>93.858603055645631</v>
      </c>
      <c r="DZ24" s="1"/>
      <c r="EA24" s="1">
        <v>10.838880150990876</v>
      </c>
      <c r="EB24" s="1">
        <v>317.45865977447926</v>
      </c>
      <c r="EC24" s="1">
        <v>10.838880150990876</v>
      </c>
      <c r="ED24" s="140">
        <v>2836.2580219650831</v>
      </c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40"/>
      <c r="EQ24" s="1">
        <v>4874.1738305774279</v>
      </c>
    </row>
    <row r="25" spans="2:147" hidden="1" outlineLevel="1" x14ac:dyDescent="0.25">
      <c r="B25" s="55"/>
      <c r="C25" s="42" t="s">
        <v>8</v>
      </c>
      <c r="D25" s="1"/>
      <c r="E25" s="1">
        <v>8.452293953793216</v>
      </c>
      <c r="F25" s="1"/>
      <c r="G25" s="1"/>
      <c r="H25" s="1">
        <v>8.452293953793216</v>
      </c>
      <c r="I25" s="140">
        <v>16.904587907586432</v>
      </c>
      <c r="J25" s="1"/>
      <c r="K25" s="1"/>
      <c r="L25" s="1"/>
      <c r="M25" s="1"/>
      <c r="N25" s="1"/>
      <c r="O25" s="140"/>
      <c r="P25" s="1"/>
      <c r="Q25" s="1"/>
      <c r="R25" s="1"/>
      <c r="S25" s="1"/>
      <c r="T25" s="1"/>
      <c r="U25" s="1"/>
      <c r="V25" s="1"/>
      <c r="W25" s="1"/>
      <c r="X25" s="1">
        <v>8.452293953793216</v>
      </c>
      <c r="Y25" s="1">
        <v>8.452293953793216</v>
      </c>
      <c r="Z25" s="1"/>
      <c r="AA25" s="1"/>
      <c r="AB25" s="1"/>
      <c r="AC25" s="1"/>
      <c r="AD25" s="1"/>
      <c r="AE25" s="1"/>
      <c r="AF25" s="1">
        <v>8.452293953793216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40">
        <v>25.356881861379648</v>
      </c>
      <c r="AW25" s="1"/>
      <c r="AX25" s="1"/>
      <c r="AY25" s="1"/>
      <c r="AZ25" s="1">
        <v>16.904587907586432</v>
      </c>
      <c r="BA25" s="1"/>
      <c r="BB25" s="1">
        <v>10.394485806160905</v>
      </c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>
        <v>8.452293953793216</v>
      </c>
      <c r="BN25" s="1">
        <v>8.452293953793216</v>
      </c>
      <c r="BO25" s="1"/>
      <c r="BP25" s="1"/>
      <c r="BQ25" s="1"/>
      <c r="BR25" s="1"/>
      <c r="BS25" s="1">
        <v>36.011293159413192</v>
      </c>
      <c r="BT25" s="1">
        <v>8.452293953793216</v>
      </c>
      <c r="BU25" s="1">
        <v>8.452293953793216</v>
      </c>
      <c r="BV25" s="1"/>
      <c r="BW25" s="1">
        <v>254.40388286939208</v>
      </c>
      <c r="BX25" s="1"/>
      <c r="BY25" s="1">
        <v>25.356881861379648</v>
      </c>
      <c r="BZ25" s="1"/>
      <c r="CA25" s="1"/>
      <c r="CB25" s="1">
        <v>27.311984770695648</v>
      </c>
      <c r="CC25" s="1">
        <v>16.904587907586432</v>
      </c>
      <c r="CD25" s="1"/>
      <c r="CE25" s="1"/>
      <c r="CF25" s="1"/>
      <c r="CG25" s="1"/>
      <c r="CH25" s="1"/>
      <c r="CI25" s="1"/>
      <c r="CJ25" s="1"/>
      <c r="CK25" s="1"/>
      <c r="CL25" s="1"/>
      <c r="CM25" s="1">
        <v>8.452293953793216</v>
      </c>
      <c r="CN25" s="1">
        <v>33.809175815172864</v>
      </c>
      <c r="CO25" s="1"/>
      <c r="CP25" s="1"/>
      <c r="CQ25" s="1"/>
      <c r="CR25" s="1"/>
      <c r="CS25" s="1">
        <v>1.9421918523676878</v>
      </c>
      <c r="CT25" s="1"/>
      <c r="CU25" s="1"/>
      <c r="CV25" s="1"/>
      <c r="CW25" s="1"/>
      <c r="CX25" s="1">
        <v>8.452293953793216</v>
      </c>
      <c r="CY25" s="1"/>
      <c r="CZ25" s="1">
        <v>10.654411298033546</v>
      </c>
      <c r="DA25" s="1"/>
      <c r="DB25" s="1"/>
      <c r="DC25" s="1"/>
      <c r="DD25" s="1">
        <v>8.452293953793216</v>
      </c>
      <c r="DE25" s="1"/>
      <c r="DF25" s="140">
        <v>492.85954092434093</v>
      </c>
      <c r="DG25" s="1">
        <v>4.4042346884806598</v>
      </c>
      <c r="DH25" s="1"/>
      <c r="DI25" s="1">
        <v>84.632100526175932</v>
      </c>
      <c r="DJ25" s="1">
        <v>1.9421918523676878</v>
      </c>
      <c r="DK25" s="1">
        <v>37.815631565100325</v>
      </c>
      <c r="DL25" s="1"/>
      <c r="DM25" s="1">
        <v>18.859690816902432</v>
      </c>
      <c r="DN25" s="1">
        <v>52.915881066999624</v>
      </c>
      <c r="DO25" s="1"/>
      <c r="DP25" s="1"/>
      <c r="DQ25" s="1">
        <v>19.10670525182676</v>
      </c>
      <c r="DR25" s="1">
        <v>423.69390603564068</v>
      </c>
      <c r="DS25" s="1"/>
      <c r="DT25" s="1">
        <v>8.452293953793216</v>
      </c>
      <c r="DU25" s="1"/>
      <c r="DV25" s="1"/>
      <c r="DW25" s="1"/>
      <c r="DX25" s="1">
        <v>8.452293953793216</v>
      </c>
      <c r="DY25" s="1">
        <v>88.529395287859614</v>
      </c>
      <c r="DZ25" s="1"/>
      <c r="EA25" s="1"/>
      <c r="EB25" s="1">
        <v>25.356881861379648</v>
      </c>
      <c r="EC25" s="1"/>
      <c r="ED25" s="140">
        <v>774.16120686031968</v>
      </c>
      <c r="EE25" s="1"/>
      <c r="EF25" s="1"/>
      <c r="EG25" s="1"/>
      <c r="EH25" s="1"/>
      <c r="EI25" s="1">
        <v>1.9421918523676878</v>
      </c>
      <c r="EJ25" s="1"/>
      <c r="EK25" s="1"/>
      <c r="EL25" s="1"/>
      <c r="EM25" s="1"/>
      <c r="EN25" s="1"/>
      <c r="EO25" s="1"/>
      <c r="EP25" s="140">
        <v>1.9421918523676878</v>
      </c>
      <c r="EQ25" s="1">
        <v>1311.2244094059945</v>
      </c>
    </row>
    <row r="26" spans="2:147" hidden="1" outlineLevel="1" x14ac:dyDescent="0.25">
      <c r="B26" s="55"/>
      <c r="C26" s="42" t="s">
        <v>715</v>
      </c>
      <c r="D26" s="1">
        <v>14.742448524461535</v>
      </c>
      <c r="E26" s="1">
        <v>121.02691358226332</v>
      </c>
      <c r="F26" s="1"/>
      <c r="G26" s="1">
        <v>14.742448524461535</v>
      </c>
      <c r="H26" s="1">
        <v>14.742448524461535</v>
      </c>
      <c r="I26" s="140">
        <v>165.25425915564793</v>
      </c>
      <c r="J26" s="1">
        <v>15.805512218196805</v>
      </c>
      <c r="K26" s="1"/>
      <c r="L26" s="1"/>
      <c r="M26" s="1"/>
      <c r="N26" s="1">
        <v>29.48489704892307</v>
      </c>
      <c r="O26" s="140">
        <v>45.290409267119877</v>
      </c>
      <c r="P26" s="1"/>
      <c r="Q26" s="1"/>
      <c r="R26" s="1"/>
      <c r="S26" s="1"/>
      <c r="T26" s="1"/>
      <c r="U26" s="1"/>
      <c r="V26" s="1"/>
      <c r="W26" s="1"/>
      <c r="X26" s="1">
        <v>14.742448524461535</v>
      </c>
      <c r="Y26" s="1"/>
      <c r="Z26" s="1"/>
      <c r="AA26" s="1"/>
      <c r="AB26" s="1"/>
      <c r="AC26" s="1"/>
      <c r="AD26" s="1"/>
      <c r="AE26" s="1"/>
      <c r="AF26" s="1">
        <v>32.804214557465258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>
        <v>6.8906252626805244</v>
      </c>
      <c r="AV26" s="140">
        <v>54.437288344607317</v>
      </c>
      <c r="AW26" s="1">
        <v>97.601570224256648</v>
      </c>
      <c r="AX26" s="1"/>
      <c r="AY26" s="1"/>
      <c r="AZ26" s="1">
        <v>88.454691146769207</v>
      </c>
      <c r="BA26" s="1"/>
      <c r="BB26" s="1">
        <v>460.33522176684943</v>
      </c>
      <c r="BC26" s="1">
        <v>14.742448524461535</v>
      </c>
      <c r="BD26" s="1"/>
      <c r="BE26" s="1"/>
      <c r="BF26" s="1">
        <v>9.1468790774874424</v>
      </c>
      <c r="BG26" s="1">
        <v>121.02691358226332</v>
      </c>
      <c r="BH26" s="1">
        <v>45.270411143494883</v>
      </c>
      <c r="BI26" s="1">
        <v>14.742448524461535</v>
      </c>
      <c r="BJ26" s="1"/>
      <c r="BK26" s="1"/>
      <c r="BL26" s="1">
        <v>29.48489704892307</v>
      </c>
      <c r="BM26" s="1">
        <v>38.631776126410514</v>
      </c>
      <c r="BN26" s="1">
        <v>6.8906252626805244</v>
      </c>
      <c r="BO26" s="1"/>
      <c r="BP26" s="1"/>
      <c r="BQ26" s="1"/>
      <c r="BR26" s="1">
        <v>8.9148869555162804</v>
      </c>
      <c r="BS26" s="1">
        <v>289.25340104225654</v>
      </c>
      <c r="BT26" s="1">
        <v>14.742448524461535</v>
      </c>
      <c r="BU26" s="1">
        <v>44.227345573384603</v>
      </c>
      <c r="BV26" s="1"/>
      <c r="BW26" s="1">
        <v>1223.2347233248079</v>
      </c>
      <c r="BX26" s="1">
        <v>23.889327601948978</v>
      </c>
      <c r="BY26" s="1">
        <v>299.23135169150811</v>
      </c>
      <c r="BZ26" s="1">
        <v>23.657335479977817</v>
      </c>
      <c r="CA26" s="1"/>
      <c r="CB26" s="1">
        <v>75.007298438014104</v>
      </c>
      <c r="CC26" s="1">
        <v>58.96979409784614</v>
      </c>
      <c r="CD26" s="1"/>
      <c r="CE26" s="1"/>
      <c r="CF26" s="1"/>
      <c r="CG26" s="1">
        <v>14.742448524461535</v>
      </c>
      <c r="CH26" s="1"/>
      <c r="CI26" s="1">
        <v>16.037504340167967</v>
      </c>
      <c r="CJ26" s="1"/>
      <c r="CK26" s="1">
        <v>14.742448524461535</v>
      </c>
      <c r="CL26" s="1">
        <v>38.631776126410514</v>
      </c>
      <c r="CM26" s="1"/>
      <c r="CN26" s="1">
        <v>247.38417497831372</v>
      </c>
      <c r="CO26" s="1"/>
      <c r="CP26" s="1"/>
      <c r="CQ26" s="1"/>
      <c r="CR26" s="1"/>
      <c r="CS26" s="1">
        <v>86.410431330308469</v>
      </c>
      <c r="CT26" s="1"/>
      <c r="CU26" s="1"/>
      <c r="CV26" s="1"/>
      <c r="CW26" s="1"/>
      <c r="CX26" s="1">
        <v>43.266147574284119</v>
      </c>
      <c r="CY26" s="1">
        <v>14.742448524461535</v>
      </c>
      <c r="CZ26" s="1"/>
      <c r="DA26" s="1">
        <v>39.694839820145781</v>
      </c>
      <c r="DB26" s="1"/>
      <c r="DC26" s="1">
        <v>8.9148869555162804</v>
      </c>
      <c r="DD26" s="1">
        <v>14.742448524461535</v>
      </c>
      <c r="DE26" s="1">
        <v>53.374224650872044</v>
      </c>
      <c r="DF26" s="140">
        <v>3580.1395750316442</v>
      </c>
      <c r="DG26" s="1">
        <v>9.1468790774874424</v>
      </c>
      <c r="DH26" s="1"/>
      <c r="DI26" s="1">
        <v>211.00865266671011</v>
      </c>
      <c r="DJ26" s="1"/>
      <c r="DK26" s="1"/>
      <c r="DL26" s="1"/>
      <c r="DM26" s="1">
        <v>122.08997727599858</v>
      </c>
      <c r="DN26" s="1">
        <v>343.20670701929646</v>
      </c>
      <c r="DO26" s="1">
        <v>58.96979409784614</v>
      </c>
      <c r="DP26" s="1"/>
      <c r="DQ26" s="1">
        <v>72.751044623207193</v>
      </c>
      <c r="DR26" s="1">
        <v>1596.0964500676116</v>
      </c>
      <c r="DS26" s="1"/>
      <c r="DT26" s="1">
        <v>141.5969236756701</v>
      </c>
      <c r="DU26" s="1">
        <v>9.1468790774874424</v>
      </c>
      <c r="DV26" s="1"/>
      <c r="DW26" s="1">
        <v>44.227345573384603</v>
      </c>
      <c r="DX26" s="1"/>
      <c r="DY26" s="1">
        <v>82.859121699795125</v>
      </c>
      <c r="DZ26" s="1"/>
      <c r="EA26" s="1"/>
      <c r="EB26" s="1">
        <v>466.99385490755878</v>
      </c>
      <c r="EC26" s="1"/>
      <c r="ED26" s="140">
        <v>3158.0936297620538</v>
      </c>
      <c r="EE26" s="1"/>
      <c r="EF26" s="1">
        <v>44.227345573384603</v>
      </c>
      <c r="EG26" s="1"/>
      <c r="EH26" s="1"/>
      <c r="EI26" s="1">
        <v>8.9148869555162804</v>
      </c>
      <c r="EJ26" s="1">
        <v>6.8906252626805244</v>
      </c>
      <c r="EK26" s="1"/>
      <c r="EL26" s="1"/>
      <c r="EM26" s="1">
        <v>14.742448524461535</v>
      </c>
      <c r="EN26" s="1"/>
      <c r="EO26" s="1"/>
      <c r="EP26" s="140">
        <v>74.775306316042943</v>
      </c>
      <c r="EQ26" s="1">
        <v>7077.9904678771154</v>
      </c>
    </row>
    <row r="27" spans="2:147" hidden="1" outlineLevel="1" x14ac:dyDescent="0.25">
      <c r="B27" s="55"/>
      <c r="C27" s="42" t="s">
        <v>7</v>
      </c>
      <c r="D27" s="1">
        <v>10.37207800594085</v>
      </c>
      <c r="E27" s="1">
        <v>131.31722853738495</v>
      </c>
      <c r="F27" s="1">
        <v>34.842145623055927</v>
      </c>
      <c r="G27" s="1"/>
      <c r="H27" s="1"/>
      <c r="I27" s="140">
        <v>176.53145216638174</v>
      </c>
      <c r="J27" s="1"/>
      <c r="K27" s="1"/>
      <c r="L27" s="1">
        <v>17.421072811527964</v>
      </c>
      <c r="M27" s="1"/>
      <c r="N27" s="1"/>
      <c r="O27" s="140">
        <v>17.421072811527964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>
        <v>17.421072811527964</v>
      </c>
      <c r="AE27" s="1"/>
      <c r="AF27" s="1"/>
      <c r="AG27" s="1"/>
      <c r="AH27" s="1">
        <v>10.37207800594085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40">
        <v>27.793150817468813</v>
      </c>
      <c r="AW27" s="1">
        <v>52.263218434583891</v>
      </c>
      <c r="AX27" s="1"/>
      <c r="AY27" s="1"/>
      <c r="AZ27" s="1">
        <v>45.214223628996777</v>
      </c>
      <c r="BA27" s="1"/>
      <c r="BB27" s="1">
        <v>104.52643686916778</v>
      </c>
      <c r="BC27" s="1"/>
      <c r="BD27" s="1"/>
      <c r="BE27" s="1"/>
      <c r="BF27" s="1">
        <v>17.421072811527964</v>
      </c>
      <c r="BG27" s="1">
        <v>19.923178305599013</v>
      </c>
      <c r="BH27" s="1">
        <v>40.888781279391409</v>
      </c>
      <c r="BI27" s="1"/>
      <c r="BJ27" s="1"/>
      <c r="BK27" s="1"/>
      <c r="BL27" s="1"/>
      <c r="BM27" s="1">
        <v>17.421072811527964</v>
      </c>
      <c r="BN27" s="1"/>
      <c r="BO27" s="1">
        <v>27.382661964327468</v>
      </c>
      <c r="BP27" s="1"/>
      <c r="BQ27" s="1"/>
      <c r="BR27" s="1"/>
      <c r="BS27" s="1">
        <v>69.684291246111854</v>
      </c>
      <c r="BT27" s="1">
        <v>17.421072811527964</v>
      </c>
      <c r="BU27" s="1">
        <v>17.421072811527964</v>
      </c>
      <c r="BV27" s="1"/>
      <c r="BW27" s="1">
        <v>939.04832613288761</v>
      </c>
      <c r="BX27" s="1"/>
      <c r="BY27" s="1">
        <v>97.066953210439323</v>
      </c>
      <c r="BZ27" s="1">
        <v>27.793150817468813</v>
      </c>
      <c r="CA27" s="1"/>
      <c r="CB27" s="1">
        <v>52.263218434583891</v>
      </c>
      <c r="CC27" s="1">
        <v>34.842145623055927</v>
      </c>
      <c r="CD27" s="1"/>
      <c r="CE27" s="1">
        <v>9.9615891527995064</v>
      </c>
      <c r="CF27" s="1"/>
      <c r="CG27" s="1">
        <v>6.547815230961298</v>
      </c>
      <c r="CH27" s="1"/>
      <c r="CI27" s="1">
        <v>17.421072811527964</v>
      </c>
      <c r="CJ27" s="1"/>
      <c r="CK27" s="1"/>
      <c r="CL27" s="1">
        <v>17.421072811527964</v>
      </c>
      <c r="CM27" s="1"/>
      <c r="CN27" s="1">
        <v>72.095706018698422</v>
      </c>
      <c r="CO27" s="1"/>
      <c r="CP27" s="1"/>
      <c r="CQ27" s="1">
        <v>17.421072811527964</v>
      </c>
      <c r="CR27" s="1"/>
      <c r="CS27" s="1">
        <v>34.842145623055927</v>
      </c>
      <c r="CT27" s="1">
        <v>17.421072811527964</v>
      </c>
      <c r="CU27" s="1"/>
      <c r="CV27" s="1"/>
      <c r="CW27" s="1"/>
      <c r="CX27" s="1"/>
      <c r="CY27" s="1">
        <v>6.547815230961298</v>
      </c>
      <c r="CZ27" s="1"/>
      <c r="DA27" s="1">
        <v>17.421072811527964</v>
      </c>
      <c r="DB27" s="1"/>
      <c r="DC27" s="1"/>
      <c r="DD27" s="1"/>
      <c r="DE27" s="1"/>
      <c r="DF27" s="140">
        <v>1797.6813125068416</v>
      </c>
      <c r="DG27" s="1">
        <v>17.421072811527964</v>
      </c>
      <c r="DH27" s="1"/>
      <c r="DI27" s="1">
        <v>544.65463974062914</v>
      </c>
      <c r="DJ27" s="1"/>
      <c r="DK27" s="1">
        <v>17.421072811527964</v>
      </c>
      <c r="DL27" s="1"/>
      <c r="DM27" s="1">
        <v>34.340966048430111</v>
      </c>
      <c r="DN27" s="1">
        <v>1403.2008034623025</v>
      </c>
      <c r="DO27" s="1">
        <v>72.596885593324245</v>
      </c>
      <c r="DP27" s="1"/>
      <c r="DQ27" s="1">
        <v>58.811033665545189</v>
      </c>
      <c r="DR27" s="1">
        <v>831.43936630085796</v>
      </c>
      <c r="DS27" s="1"/>
      <c r="DT27" s="1">
        <v>196.95581004660653</v>
      </c>
      <c r="DU27" s="1"/>
      <c r="DV27" s="1">
        <v>19.923178305599013</v>
      </c>
      <c r="DW27" s="1">
        <v>180.25736377161513</v>
      </c>
      <c r="DX27" s="1"/>
      <c r="DY27" s="1">
        <v>26.470993536560307</v>
      </c>
      <c r="DZ27" s="1"/>
      <c r="EA27" s="1"/>
      <c r="EB27" s="1">
        <v>375.81177864314827</v>
      </c>
      <c r="EC27" s="1">
        <v>6.547815230961298</v>
      </c>
      <c r="ED27" s="140">
        <v>3785.8527799686349</v>
      </c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40"/>
      <c r="EQ27" s="1">
        <v>5805.279768270856</v>
      </c>
    </row>
    <row r="28" spans="2:147" hidden="1" outlineLevel="1" x14ac:dyDescent="0.25">
      <c r="B28" s="55"/>
      <c r="C28" s="42" t="s">
        <v>717</v>
      </c>
      <c r="D28" s="1"/>
      <c r="E28" s="1">
        <v>102.58390675292506</v>
      </c>
      <c r="F28" s="1"/>
      <c r="G28" s="1"/>
      <c r="H28" s="1"/>
      <c r="I28" s="140">
        <v>102.58390675292506</v>
      </c>
      <c r="J28" s="1"/>
      <c r="K28" s="1"/>
      <c r="L28" s="1"/>
      <c r="M28" s="1"/>
      <c r="N28" s="1"/>
      <c r="O28" s="140"/>
      <c r="P28" s="1"/>
      <c r="Q28" s="1"/>
      <c r="R28" s="1"/>
      <c r="S28" s="1"/>
      <c r="T28" s="1"/>
      <c r="U28" s="1"/>
      <c r="V28" s="1"/>
      <c r="W28" s="1"/>
      <c r="X28" s="1"/>
      <c r="Y28" s="1"/>
      <c r="Z28" s="1">
        <v>17.60521351397702</v>
      </c>
      <c r="AA28" s="1"/>
      <c r="AB28" s="1"/>
      <c r="AC28" s="1"/>
      <c r="AD28" s="1"/>
      <c r="AE28" s="1"/>
      <c r="AF28" s="1">
        <v>23.554240852185032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40">
        <v>41.159454366162052</v>
      </c>
      <c r="AW28" s="1">
        <v>52.81564054193106</v>
      </c>
      <c r="AX28" s="1"/>
      <c r="AY28" s="1"/>
      <c r="AZ28" s="1">
        <v>17.60521351397702</v>
      </c>
      <c r="BA28" s="1"/>
      <c r="BB28" s="1">
        <v>151.09102211794755</v>
      </c>
      <c r="BC28" s="1">
        <v>35.21042702795404</v>
      </c>
      <c r="BD28" s="1"/>
      <c r="BE28" s="1"/>
      <c r="BF28" s="1"/>
      <c r="BG28" s="1">
        <v>31.921184196369978</v>
      </c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>
        <v>232.76399550734118</v>
      </c>
      <c r="BT28" s="1">
        <v>35.21042702795404</v>
      </c>
      <c r="BU28" s="1">
        <v>21.905500181900404</v>
      </c>
      <c r="BV28" s="1"/>
      <c r="BW28" s="1">
        <v>786.28781498680848</v>
      </c>
      <c r="BX28" s="1"/>
      <c r="BY28" s="1">
        <v>92.326354237808474</v>
      </c>
      <c r="BZ28" s="1">
        <v>70.42085405590808</v>
      </c>
      <c r="CA28" s="1"/>
      <c r="CB28" s="1">
        <v>39.510713695877428</v>
      </c>
      <c r="CC28" s="1">
        <v>45.226111042423618</v>
      </c>
      <c r="CD28" s="1"/>
      <c r="CE28" s="1">
        <v>29.49502968140785</v>
      </c>
      <c r="CF28" s="1"/>
      <c r="CG28" s="1">
        <v>17.60521351397702</v>
      </c>
      <c r="CH28" s="1"/>
      <c r="CI28" s="1"/>
      <c r="CJ28" s="1"/>
      <c r="CK28" s="1"/>
      <c r="CL28" s="1"/>
      <c r="CM28" s="1"/>
      <c r="CN28" s="1">
        <v>90.927720577156066</v>
      </c>
      <c r="CO28" s="1"/>
      <c r="CP28" s="1"/>
      <c r="CQ28" s="1"/>
      <c r="CR28" s="1"/>
      <c r="CS28" s="1">
        <v>64.705456709361883</v>
      </c>
      <c r="CT28" s="1">
        <v>17.60521351397702</v>
      </c>
      <c r="CU28" s="1"/>
      <c r="CV28" s="1"/>
      <c r="CW28" s="1"/>
      <c r="CX28" s="1">
        <v>17.60521351397702</v>
      </c>
      <c r="CY28" s="1"/>
      <c r="CZ28" s="1">
        <v>10.015684014469576</v>
      </c>
      <c r="DA28" s="1"/>
      <c r="DB28" s="1"/>
      <c r="DC28" s="1"/>
      <c r="DD28" s="1">
        <v>21.905500181900404</v>
      </c>
      <c r="DE28" s="1">
        <v>39.510713695877428</v>
      </c>
      <c r="DF28" s="140">
        <v>1921.6710035363062</v>
      </c>
      <c r="DG28" s="1">
        <v>35.21042702795404</v>
      </c>
      <c r="DH28" s="1"/>
      <c r="DI28" s="1">
        <v>82.544300215000717</v>
      </c>
      <c r="DJ28" s="1">
        <v>11.889816167430828</v>
      </c>
      <c r="DK28" s="1"/>
      <c r="DL28" s="1"/>
      <c r="DM28" s="1">
        <v>72.847008570870216</v>
      </c>
      <c r="DN28" s="1">
        <v>143.96875260176375</v>
      </c>
      <c r="DO28" s="1">
        <v>68.780351894608643</v>
      </c>
      <c r="DP28" s="1">
        <v>21.905500181900404</v>
      </c>
      <c r="DQ28" s="1">
        <v>35.21042702795404</v>
      </c>
      <c r="DR28" s="1">
        <v>1102.126563833514</v>
      </c>
      <c r="DS28" s="1"/>
      <c r="DT28" s="1">
        <v>52.81564054193106</v>
      </c>
      <c r="DU28" s="1"/>
      <c r="DV28" s="1"/>
      <c r="DW28" s="1">
        <v>5.949027338208011</v>
      </c>
      <c r="DX28" s="1"/>
      <c r="DY28" s="1">
        <v>125.66264911280128</v>
      </c>
      <c r="DZ28" s="1"/>
      <c r="EA28" s="1"/>
      <c r="EB28" s="1">
        <v>3209.1146554856582</v>
      </c>
      <c r="EC28" s="1">
        <v>23.554240852185032</v>
      </c>
      <c r="ED28" s="140">
        <v>4991.5793608517806</v>
      </c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40"/>
      <c r="EQ28" s="1">
        <v>7056.9937255071736</v>
      </c>
    </row>
    <row r="29" spans="2:147" hidden="1" outlineLevel="1" x14ac:dyDescent="0.25">
      <c r="B29" s="55"/>
      <c r="C29" s="42" t="s">
        <v>12</v>
      </c>
      <c r="D29" s="1">
        <v>6.5064102564102555</v>
      </c>
      <c r="E29" s="1">
        <v>6.5064102564102555</v>
      </c>
      <c r="F29" s="1"/>
      <c r="G29" s="1"/>
      <c r="H29" s="1"/>
      <c r="I29" s="140">
        <v>13.012820512820511</v>
      </c>
      <c r="J29" s="1"/>
      <c r="K29" s="1"/>
      <c r="L29" s="1"/>
      <c r="M29" s="1"/>
      <c r="N29" s="1"/>
      <c r="O29" s="140"/>
      <c r="P29" s="1">
        <v>6.5064102564102555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40">
        <v>6.5064102564102555</v>
      </c>
      <c r="AW29" s="1">
        <v>6.5064102564102555</v>
      </c>
      <c r="AX29" s="1"/>
      <c r="AY29" s="1"/>
      <c r="AZ29" s="1">
        <v>13.012820512820511</v>
      </c>
      <c r="BA29" s="1"/>
      <c r="BB29" s="1">
        <v>19.519230769230766</v>
      </c>
      <c r="BC29" s="1"/>
      <c r="BD29" s="1"/>
      <c r="BE29" s="1"/>
      <c r="BF29" s="1"/>
      <c r="BG29" s="1"/>
      <c r="BH29" s="1">
        <v>2.192469977280104</v>
      </c>
      <c r="BI29" s="1"/>
      <c r="BJ29" s="1"/>
      <c r="BK29" s="1"/>
      <c r="BL29" s="1"/>
      <c r="BM29" s="1"/>
      <c r="BN29" s="1"/>
      <c r="BO29" s="1"/>
      <c r="BP29" s="1"/>
      <c r="BQ29" s="1"/>
      <c r="BR29" s="1">
        <v>1.7948717948717947</v>
      </c>
      <c r="BS29" s="1">
        <v>26.025641025641022</v>
      </c>
      <c r="BT29" s="1"/>
      <c r="BU29" s="1"/>
      <c r="BV29" s="1"/>
      <c r="BW29" s="1">
        <v>104.59861516823541</v>
      </c>
      <c r="BX29" s="1"/>
      <c r="BY29" s="1">
        <v>13.012820512820511</v>
      </c>
      <c r="BZ29" s="1">
        <v>1.8696581196581197</v>
      </c>
      <c r="CA29" s="1"/>
      <c r="CB29" s="1"/>
      <c r="CC29" s="1">
        <v>13.012820512820511</v>
      </c>
      <c r="CD29" s="1"/>
      <c r="CE29" s="1"/>
      <c r="CF29" s="1"/>
      <c r="CG29" s="1">
        <v>6.5064102564102555</v>
      </c>
      <c r="CH29" s="1"/>
      <c r="CI29" s="1"/>
      <c r="CJ29" s="1"/>
      <c r="CK29" s="1">
        <v>4.0621280969382241</v>
      </c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>
        <v>1.7948717948717947</v>
      </c>
      <c r="CY29" s="1"/>
      <c r="CZ29" s="1">
        <v>1.7948717948717947</v>
      </c>
      <c r="DA29" s="1"/>
      <c r="DB29" s="1"/>
      <c r="DC29" s="1"/>
      <c r="DD29" s="1">
        <v>6.5064102564102555</v>
      </c>
      <c r="DE29" s="1"/>
      <c r="DF29" s="140">
        <v>222.21005084929132</v>
      </c>
      <c r="DG29" s="1"/>
      <c r="DH29" s="1"/>
      <c r="DI29" s="1">
        <v>84.331521151141374</v>
      </c>
      <c r="DJ29" s="1"/>
      <c r="DK29" s="1"/>
      <c r="DL29" s="1"/>
      <c r="DM29" s="1">
        <v>34.000324569944823</v>
      </c>
      <c r="DN29" s="1">
        <v>101.33547008547004</v>
      </c>
      <c r="DO29" s="1">
        <v>41.230931515741638</v>
      </c>
      <c r="DP29" s="1"/>
      <c r="DQ29" s="1">
        <v>13.012820512820511</v>
      </c>
      <c r="DR29" s="1">
        <v>596.00914205344645</v>
      </c>
      <c r="DS29" s="1"/>
      <c r="DT29" s="1">
        <v>14.807692307692307</v>
      </c>
      <c r="DU29" s="1">
        <v>6.5064102564102555</v>
      </c>
      <c r="DV29" s="1"/>
      <c r="DW29" s="1">
        <v>30.410580980201232</v>
      </c>
      <c r="DX29" s="1">
        <v>6.5064102564102555</v>
      </c>
      <c r="DY29" s="1">
        <v>34.724521259331382</v>
      </c>
      <c r="DZ29" s="1"/>
      <c r="EA29" s="1"/>
      <c r="EB29" s="1">
        <v>20.987504057124312</v>
      </c>
      <c r="EC29" s="1"/>
      <c r="ED29" s="140">
        <v>983.8633290057345</v>
      </c>
      <c r="EE29" s="1"/>
      <c r="EF29" s="1"/>
      <c r="EG29" s="1">
        <v>6.5064102564102555</v>
      </c>
      <c r="EH29" s="1"/>
      <c r="EI29" s="1"/>
      <c r="EJ29" s="1"/>
      <c r="EK29" s="1"/>
      <c r="EL29" s="1"/>
      <c r="EM29" s="1"/>
      <c r="EN29" s="1"/>
      <c r="EO29" s="1"/>
      <c r="EP29" s="140">
        <v>6.5064102564102555</v>
      </c>
      <c r="EQ29" s="1">
        <v>1232.099020880667</v>
      </c>
    </row>
    <row r="30" spans="2:147" hidden="1" outlineLevel="1" x14ac:dyDescent="0.25">
      <c r="B30" s="55"/>
      <c r="C30" s="42" t="s">
        <v>719</v>
      </c>
      <c r="D30" s="1"/>
      <c r="E30" s="1">
        <v>28.742411550587128</v>
      </c>
      <c r="F30" s="1"/>
      <c r="G30" s="1"/>
      <c r="H30" s="1"/>
      <c r="I30" s="140">
        <v>28.742411550587128</v>
      </c>
      <c r="J30" s="1"/>
      <c r="K30" s="1"/>
      <c r="L30" s="1"/>
      <c r="M30" s="1"/>
      <c r="N30" s="1"/>
      <c r="O30" s="14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>
        <v>9.5808038501957089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40">
        <v>9.5808038501957089</v>
      </c>
      <c r="AW30" s="1">
        <v>2.7082820467733431</v>
      </c>
      <c r="AX30" s="1"/>
      <c r="AY30" s="1"/>
      <c r="AZ30" s="1"/>
      <c r="BA30" s="1"/>
      <c r="BB30" s="1">
        <v>28.742411550587128</v>
      </c>
      <c r="BC30" s="1">
        <v>9.5808038501957089</v>
      </c>
      <c r="BD30" s="1"/>
      <c r="BE30" s="1"/>
      <c r="BF30" s="1"/>
      <c r="BG30" s="1"/>
      <c r="BH30" s="1"/>
      <c r="BI30" s="1"/>
      <c r="BJ30" s="1">
        <v>9.5808038501957089</v>
      </c>
      <c r="BK30" s="1"/>
      <c r="BL30" s="1"/>
      <c r="BM30" s="1"/>
      <c r="BN30" s="1"/>
      <c r="BO30" s="1"/>
      <c r="BP30" s="1"/>
      <c r="BQ30" s="1"/>
      <c r="BR30" s="1"/>
      <c r="BS30" s="1">
        <v>9.5808038501957089</v>
      </c>
      <c r="BT30" s="1"/>
      <c r="BU30" s="1"/>
      <c r="BV30" s="1"/>
      <c r="BW30" s="1">
        <v>202.07448845379864</v>
      </c>
      <c r="BX30" s="1"/>
      <c r="BY30" s="1">
        <v>21.744984168095126</v>
      </c>
      <c r="BZ30" s="1"/>
      <c r="CA30" s="1"/>
      <c r="CB30" s="1">
        <v>9.5808038501957089</v>
      </c>
      <c r="CC30" s="1">
        <v>19.161607700391418</v>
      </c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>
        <v>12.289085896969052</v>
      </c>
      <c r="CO30" s="1"/>
      <c r="CP30" s="1"/>
      <c r="CQ30" s="1"/>
      <c r="CR30" s="1"/>
      <c r="CS30" s="1">
        <v>38.323215400782836</v>
      </c>
      <c r="CT30" s="1"/>
      <c r="CU30" s="1"/>
      <c r="CV30" s="1"/>
      <c r="CW30" s="1"/>
      <c r="CX30" s="1"/>
      <c r="CY30" s="1"/>
      <c r="CZ30" s="1">
        <v>12.748636018027877</v>
      </c>
      <c r="DA30" s="1"/>
      <c r="DB30" s="1"/>
      <c r="DC30" s="1"/>
      <c r="DD30" s="1"/>
      <c r="DE30" s="1"/>
      <c r="DF30" s="140">
        <v>376.1159266362082</v>
      </c>
      <c r="DG30" s="1"/>
      <c r="DH30" s="1"/>
      <c r="DI30" s="1">
        <v>407.10707011250992</v>
      </c>
      <c r="DJ30" s="1"/>
      <c r="DK30" s="1">
        <v>2.7082820467733431</v>
      </c>
      <c r="DL30" s="1"/>
      <c r="DM30" s="1">
        <v>67.065626951369964</v>
      </c>
      <c r="DN30" s="1">
        <v>276.1064132261227</v>
      </c>
      <c r="DO30" s="1">
        <v>46.907611662161685</v>
      </c>
      <c r="DP30" s="1"/>
      <c r="DQ30" s="1">
        <v>9.5808038501957089</v>
      </c>
      <c r="DR30" s="1">
        <v>581.07730653816191</v>
      </c>
      <c r="DS30" s="1"/>
      <c r="DT30" s="1">
        <v>82.062994895112354</v>
      </c>
      <c r="DU30" s="1">
        <v>2.7082820467733431</v>
      </c>
      <c r="DV30" s="1"/>
      <c r="DW30" s="1">
        <v>318.63110353503401</v>
      </c>
      <c r="DX30" s="1"/>
      <c r="DY30" s="1">
        <v>60.068199568877958</v>
      </c>
      <c r="DZ30" s="1"/>
      <c r="EA30" s="1"/>
      <c r="EB30" s="1">
        <v>87.479558988659036</v>
      </c>
      <c r="EC30" s="1">
        <v>19.161607700391418</v>
      </c>
      <c r="ED30" s="140">
        <v>1960.6648611221431</v>
      </c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40"/>
      <c r="EQ30" s="1">
        <v>2375.1040031591338</v>
      </c>
    </row>
    <row r="31" spans="2:147" hidden="1" outlineLevel="1" x14ac:dyDescent="0.25">
      <c r="B31" s="55"/>
      <c r="C31" s="42" t="s">
        <v>16</v>
      </c>
      <c r="D31" s="1"/>
      <c r="E31" s="1">
        <v>24.056452163704257</v>
      </c>
      <c r="F31" s="1"/>
      <c r="G31" s="1">
        <v>5.0890378655167767</v>
      </c>
      <c r="H31" s="1"/>
      <c r="I31" s="140">
        <v>29.145490029221033</v>
      </c>
      <c r="J31" s="1"/>
      <c r="K31" s="1"/>
      <c r="L31" s="1"/>
      <c r="M31" s="1"/>
      <c r="N31" s="1">
        <v>5.0890378655167767</v>
      </c>
      <c r="O31" s="140">
        <v>5.0890378655167767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v>1.8501503508185766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40">
        <v>1.8501503508185766</v>
      </c>
      <c r="AW31" s="1">
        <v>5.0890378655167767</v>
      </c>
      <c r="AX31" s="1"/>
      <c r="AY31" s="1"/>
      <c r="AZ31" s="1"/>
      <c r="BA31" s="1"/>
      <c r="BB31" s="1">
        <v>1.8501503508185766</v>
      </c>
      <c r="BC31" s="1"/>
      <c r="BD31" s="1"/>
      <c r="BE31" s="1"/>
      <c r="BF31" s="1"/>
      <c r="BG31" s="1">
        <v>5.0890378655167767</v>
      </c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>
        <v>91.444386603751667</v>
      </c>
      <c r="BX31" s="1">
        <v>1.8501503508185766</v>
      </c>
      <c r="BY31" s="1">
        <v>15.267113596550331</v>
      </c>
      <c r="BZ31" s="1"/>
      <c r="CA31" s="1"/>
      <c r="CB31" s="1"/>
      <c r="CC31" s="1">
        <v>5.0890378655167767</v>
      </c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>
        <v>2.8390368342458934</v>
      </c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40">
        <v>128.51795133273538</v>
      </c>
      <c r="DG31" s="1"/>
      <c r="DH31" s="1"/>
      <c r="DI31" s="1">
        <v>71.435715239757585</v>
      </c>
      <c r="DJ31" s="1"/>
      <c r="DK31" s="1"/>
      <c r="DL31" s="1">
        <v>10.178075731033553</v>
      </c>
      <c r="DM31" s="1">
        <v>20.356151462067107</v>
      </c>
      <c r="DN31" s="1">
        <v>370.45266252763236</v>
      </c>
      <c r="DO31" s="1">
        <v>10.178075731033553</v>
      </c>
      <c r="DP31" s="1"/>
      <c r="DQ31" s="1">
        <v>10.178075731033553</v>
      </c>
      <c r="DR31" s="1">
        <v>77.438387555044912</v>
      </c>
      <c r="DS31" s="1"/>
      <c r="DT31" s="1">
        <v>38.46230189286333</v>
      </c>
      <c r="DU31" s="1"/>
      <c r="DV31" s="1"/>
      <c r="DW31" s="1">
        <v>36.212300861592446</v>
      </c>
      <c r="DX31" s="1"/>
      <c r="DY31" s="1">
        <v>5.0890378655167767</v>
      </c>
      <c r="DZ31" s="1"/>
      <c r="EA31" s="1"/>
      <c r="EB31" s="1">
        <v>10.178075731033553</v>
      </c>
      <c r="EC31" s="1">
        <v>17.177261680174023</v>
      </c>
      <c r="ED31" s="140">
        <v>677.33612200878281</v>
      </c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40"/>
      <c r="EQ31" s="1">
        <v>841.93875158707453</v>
      </c>
    </row>
    <row r="32" spans="2:147" hidden="1" outlineLevel="1" x14ac:dyDescent="0.25">
      <c r="B32" s="55"/>
      <c r="C32" s="42" t="s">
        <v>10</v>
      </c>
      <c r="D32" s="1"/>
      <c r="E32" s="1">
        <v>37.578360309856919</v>
      </c>
      <c r="F32" s="1">
        <v>10.569616604208706</v>
      </c>
      <c r="G32" s="1"/>
      <c r="H32" s="1">
        <v>12.526120103285638</v>
      </c>
      <c r="I32" s="140">
        <v>60.674097017351258</v>
      </c>
      <c r="J32" s="1"/>
      <c r="K32" s="1"/>
      <c r="L32" s="1"/>
      <c r="M32" s="1"/>
      <c r="N32" s="1"/>
      <c r="O32" s="140"/>
      <c r="P32" s="1">
        <v>12.526120103285638</v>
      </c>
      <c r="Q32" s="1"/>
      <c r="R32" s="1"/>
      <c r="S32" s="1"/>
      <c r="T32" s="1"/>
      <c r="U32" s="1"/>
      <c r="V32" s="1"/>
      <c r="W32" s="1"/>
      <c r="X32" s="1">
        <v>12.526120103285638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>
        <v>12.526120103285638</v>
      </c>
      <c r="AN32" s="1"/>
      <c r="AO32" s="1"/>
      <c r="AP32" s="1"/>
      <c r="AQ32" s="1"/>
      <c r="AR32" s="1"/>
      <c r="AS32" s="1"/>
      <c r="AT32" s="1"/>
      <c r="AU32" s="1"/>
      <c r="AV32" s="140">
        <v>37.578360309856919</v>
      </c>
      <c r="AW32" s="1"/>
      <c r="AX32" s="1"/>
      <c r="AY32" s="1"/>
      <c r="AZ32" s="1"/>
      <c r="BA32" s="1"/>
      <c r="BB32" s="1">
        <v>35.491367716900868</v>
      </c>
      <c r="BC32" s="1"/>
      <c r="BD32" s="1"/>
      <c r="BE32" s="1"/>
      <c r="BF32" s="1"/>
      <c r="BG32" s="1">
        <v>12.526120103285638</v>
      </c>
      <c r="BH32" s="1"/>
      <c r="BI32" s="1"/>
      <c r="BJ32" s="1"/>
      <c r="BK32" s="1"/>
      <c r="BL32" s="1"/>
      <c r="BM32" s="1">
        <v>23.095736707494346</v>
      </c>
      <c r="BN32" s="1"/>
      <c r="BO32" s="1"/>
      <c r="BP32" s="1">
        <v>12.526120103285638</v>
      </c>
      <c r="BQ32" s="1"/>
      <c r="BR32" s="1"/>
      <c r="BS32" s="1">
        <v>35.621856810779988</v>
      </c>
      <c r="BT32" s="1"/>
      <c r="BU32" s="1">
        <v>25.052240206571277</v>
      </c>
      <c r="BV32" s="1"/>
      <c r="BW32" s="1">
        <v>326.86714528777213</v>
      </c>
      <c r="BX32" s="1"/>
      <c r="BY32" s="1">
        <v>25.052240206571277</v>
      </c>
      <c r="BZ32" s="1">
        <v>25.052240206571277</v>
      </c>
      <c r="CA32" s="1"/>
      <c r="CB32" s="1"/>
      <c r="CC32" s="1">
        <v>37.578360309856919</v>
      </c>
      <c r="CD32" s="1"/>
      <c r="CE32" s="1"/>
      <c r="CF32" s="1"/>
      <c r="CG32" s="1"/>
      <c r="CH32" s="1"/>
      <c r="CI32" s="1"/>
      <c r="CJ32" s="1"/>
      <c r="CK32" s="1"/>
      <c r="CL32" s="1"/>
      <c r="CM32" s="1">
        <v>12.526120103285638</v>
      </c>
      <c r="CN32" s="1">
        <v>46.191473414988693</v>
      </c>
      <c r="CO32" s="1"/>
      <c r="CP32" s="1"/>
      <c r="CQ32" s="1"/>
      <c r="CR32" s="1"/>
      <c r="CS32" s="1">
        <v>21.008744114538292</v>
      </c>
      <c r="CT32" s="1"/>
      <c r="CU32" s="1"/>
      <c r="CV32" s="1"/>
      <c r="CW32" s="1"/>
      <c r="CX32" s="1"/>
      <c r="CY32" s="1">
        <v>10.569616604208706</v>
      </c>
      <c r="CZ32" s="1"/>
      <c r="DA32" s="1"/>
      <c r="DB32" s="1"/>
      <c r="DC32" s="1"/>
      <c r="DD32" s="1">
        <v>22.965247613615226</v>
      </c>
      <c r="DE32" s="1">
        <v>12.526120103285638</v>
      </c>
      <c r="DF32" s="140">
        <v>684.65074961301161</v>
      </c>
      <c r="DG32" s="1"/>
      <c r="DH32" s="1"/>
      <c r="DI32" s="1">
        <v>1024.9607702976621</v>
      </c>
      <c r="DJ32" s="1"/>
      <c r="DK32" s="1"/>
      <c r="DL32" s="1"/>
      <c r="DM32" s="1">
        <v>98.121968233329042</v>
      </c>
      <c r="DN32" s="1">
        <v>861.38947551088552</v>
      </c>
      <c r="DO32" s="1">
        <v>12.526120103285638</v>
      </c>
      <c r="DP32" s="1"/>
      <c r="DQ32" s="1">
        <v>12.526120103285638</v>
      </c>
      <c r="DR32" s="1">
        <v>265.40065749526212</v>
      </c>
      <c r="DS32" s="1"/>
      <c r="DT32" s="1">
        <v>175.13390480300305</v>
      </c>
      <c r="DU32" s="1"/>
      <c r="DV32" s="1"/>
      <c r="DW32" s="1">
        <v>764.67059861478413</v>
      </c>
      <c r="DX32" s="1"/>
      <c r="DY32" s="1"/>
      <c r="DZ32" s="1"/>
      <c r="EA32" s="1"/>
      <c r="EB32" s="1">
        <v>12.526120103285638</v>
      </c>
      <c r="EC32" s="1">
        <v>48.147976914065623</v>
      </c>
      <c r="ED32" s="140">
        <v>3275.4037121788488</v>
      </c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40"/>
      <c r="EQ32" s="1">
        <v>4058.3069191190689</v>
      </c>
    </row>
    <row r="33" spans="2:147" hidden="1" outlineLevel="1" x14ac:dyDescent="0.25">
      <c r="B33" s="55"/>
      <c r="C33" s="42" t="s">
        <v>1</v>
      </c>
      <c r="D33" s="1"/>
      <c r="E33" s="1">
        <v>27.955753221273234</v>
      </c>
      <c r="F33" s="1"/>
      <c r="G33" s="1"/>
      <c r="H33" s="1"/>
      <c r="I33" s="140">
        <v>27.955753221273234</v>
      </c>
      <c r="J33" s="1"/>
      <c r="K33" s="1"/>
      <c r="L33" s="1"/>
      <c r="M33" s="1"/>
      <c r="N33" s="1"/>
      <c r="O33" s="140"/>
      <c r="P33" s="1">
        <v>1.3634348735770774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>
        <v>11.146922434401912</v>
      </c>
      <c r="AE33" s="1"/>
      <c r="AF33" s="1">
        <v>11.146922434401912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40">
        <v>23.657279742380901</v>
      </c>
      <c r="AW33" s="1"/>
      <c r="AX33" s="1"/>
      <c r="AY33" s="1"/>
      <c r="AZ33" s="1">
        <v>11.146922434401912</v>
      </c>
      <c r="BA33" s="1"/>
      <c r="BB33" s="1">
        <v>47.418643913842359</v>
      </c>
      <c r="BC33" s="1"/>
      <c r="BD33" s="1"/>
      <c r="BE33" s="1"/>
      <c r="BF33" s="1"/>
      <c r="BG33" s="1">
        <v>12.510357307978989</v>
      </c>
      <c r="BH33" s="1">
        <v>25.124799045038529</v>
      </c>
      <c r="BI33" s="1"/>
      <c r="BJ33" s="1"/>
      <c r="BK33" s="1"/>
      <c r="BL33" s="1"/>
      <c r="BM33" s="1">
        <v>11.146922434401912</v>
      </c>
      <c r="BN33" s="1">
        <v>11.146922434401912</v>
      </c>
      <c r="BO33" s="1"/>
      <c r="BP33" s="1"/>
      <c r="BQ33" s="1"/>
      <c r="BR33" s="1"/>
      <c r="BS33" s="1">
        <v>11.146922434401912</v>
      </c>
      <c r="BT33" s="1"/>
      <c r="BU33" s="1"/>
      <c r="BV33" s="1"/>
      <c r="BW33" s="1">
        <v>309.64570243025651</v>
      </c>
      <c r="BX33" s="1"/>
      <c r="BY33" s="1">
        <v>34.910546581404319</v>
      </c>
      <c r="BZ33" s="1">
        <v>11.146922434401912</v>
      </c>
      <c r="CA33" s="1"/>
      <c r="CB33" s="1">
        <v>11.146922434401912</v>
      </c>
      <c r="CC33" s="1">
        <v>22.293844868803824</v>
      </c>
      <c r="CD33" s="1"/>
      <c r="CE33" s="1"/>
      <c r="CF33" s="1"/>
      <c r="CG33" s="1"/>
      <c r="CH33" s="1"/>
      <c r="CI33" s="1"/>
      <c r="CJ33" s="1"/>
      <c r="CK33" s="1">
        <v>11.146922434401912</v>
      </c>
      <c r="CL33" s="1"/>
      <c r="CM33" s="1"/>
      <c r="CN33" s="1">
        <v>33.440767303205732</v>
      </c>
      <c r="CO33" s="1"/>
      <c r="CP33" s="1"/>
      <c r="CQ33" s="1"/>
      <c r="CR33" s="1"/>
      <c r="CS33" s="1"/>
      <c r="CT33" s="1"/>
      <c r="CU33" s="1"/>
      <c r="CV33" s="1"/>
      <c r="CW33" s="1"/>
      <c r="CX33" s="1">
        <v>22.293844868803824</v>
      </c>
      <c r="CY33" s="1"/>
      <c r="CZ33" s="1">
        <v>11.146922434401912</v>
      </c>
      <c r="DA33" s="1"/>
      <c r="DB33" s="1"/>
      <c r="DC33" s="1"/>
      <c r="DD33" s="1">
        <v>11.146922434401912</v>
      </c>
      <c r="DE33" s="1"/>
      <c r="DF33" s="140">
        <v>607.96080822895112</v>
      </c>
      <c r="DG33" s="1"/>
      <c r="DH33" s="1"/>
      <c r="DI33" s="1">
        <v>172.93855470995447</v>
      </c>
      <c r="DJ33" s="1"/>
      <c r="DK33" s="1"/>
      <c r="DL33" s="1"/>
      <c r="DM33" s="1">
        <v>54.552591520051308</v>
      </c>
      <c r="DN33" s="1">
        <v>277.8180741126211</v>
      </c>
      <c r="DO33" s="1">
        <v>125.44710095465577</v>
      </c>
      <c r="DP33" s="1">
        <v>11.146922434401912</v>
      </c>
      <c r="DQ33" s="1"/>
      <c r="DR33" s="1">
        <v>545.08998847519172</v>
      </c>
      <c r="DS33" s="1"/>
      <c r="DT33" s="1">
        <v>51.719377368275644</v>
      </c>
      <c r="DU33" s="1"/>
      <c r="DV33" s="1"/>
      <c r="DW33" s="1">
        <v>76.737832008692678</v>
      </c>
      <c r="DX33" s="1"/>
      <c r="DY33" s="1">
        <v>22.293844868803824</v>
      </c>
      <c r="DZ33" s="1"/>
      <c r="EA33" s="1">
        <v>11.146922434401912</v>
      </c>
      <c r="EB33" s="1">
        <v>167.38073078656561</v>
      </c>
      <c r="EC33" s="1">
        <v>48.888423192040932</v>
      </c>
      <c r="ED33" s="140">
        <v>1565.1603628656567</v>
      </c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40"/>
      <c r="EQ33" s="1">
        <v>2224.7342040582621</v>
      </c>
    </row>
    <row r="34" spans="2:147" hidden="1" outlineLevel="1" x14ac:dyDescent="0.25">
      <c r="B34" s="57"/>
      <c r="C34" s="42" t="s">
        <v>14</v>
      </c>
      <c r="D34" s="1"/>
      <c r="E34" s="1">
        <v>21.069713928169186</v>
      </c>
      <c r="F34" s="1">
        <v>6.8205668877487167</v>
      </c>
      <c r="G34" s="1"/>
      <c r="H34" s="1"/>
      <c r="I34" s="140">
        <v>27.890280815917905</v>
      </c>
      <c r="J34" s="1"/>
      <c r="K34" s="1"/>
      <c r="L34" s="1"/>
      <c r="M34" s="1"/>
      <c r="N34" s="1"/>
      <c r="O34" s="14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>
        <v>6.8205668877487167</v>
      </c>
      <c r="AG34" s="1"/>
      <c r="AH34" s="1"/>
      <c r="AI34" s="1"/>
      <c r="AJ34" s="1"/>
      <c r="AK34" s="1"/>
      <c r="AL34" s="1"/>
      <c r="AM34" s="1"/>
      <c r="AN34" s="1">
        <v>6.8205668877487167</v>
      </c>
      <c r="AO34" s="1"/>
      <c r="AP34" s="1"/>
      <c r="AQ34" s="1"/>
      <c r="AR34" s="1"/>
      <c r="AS34" s="1"/>
      <c r="AT34" s="1"/>
      <c r="AU34" s="1"/>
      <c r="AV34" s="140">
        <v>13.641133775497433</v>
      </c>
      <c r="AW34" s="1"/>
      <c r="AX34" s="1"/>
      <c r="AY34" s="1"/>
      <c r="AZ34" s="1">
        <v>6.8205668877487167</v>
      </c>
      <c r="BA34" s="1"/>
      <c r="BB34" s="1"/>
      <c r="BC34" s="1">
        <v>6.8205668877487167</v>
      </c>
      <c r="BD34" s="1"/>
      <c r="BE34" s="1"/>
      <c r="BF34" s="1">
        <v>4.1727808069792802</v>
      </c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>
        <v>40.923401326492304</v>
      </c>
      <c r="BT34" s="1"/>
      <c r="BU34" s="1"/>
      <c r="BV34" s="1"/>
      <c r="BW34" s="1">
        <v>195.58666474784135</v>
      </c>
      <c r="BX34" s="1"/>
      <c r="BY34" s="1">
        <v>6.8205668877487167</v>
      </c>
      <c r="BZ34" s="1">
        <v>3.425801526717557</v>
      </c>
      <c r="CA34" s="1"/>
      <c r="CB34" s="1">
        <v>6.8205668877487167</v>
      </c>
      <c r="CC34" s="1">
        <v>4.1727808069792802</v>
      </c>
      <c r="CD34" s="1"/>
      <c r="CE34" s="1">
        <v>6.8205668877487167</v>
      </c>
      <c r="CF34" s="1"/>
      <c r="CG34" s="1"/>
      <c r="CH34" s="1"/>
      <c r="CI34" s="1"/>
      <c r="CJ34" s="1"/>
      <c r="CK34" s="1"/>
      <c r="CL34" s="1"/>
      <c r="CM34" s="1"/>
      <c r="CN34" s="1">
        <v>13.641133775497433</v>
      </c>
      <c r="CO34" s="1"/>
      <c r="CP34" s="1"/>
      <c r="CQ34" s="1"/>
      <c r="CR34" s="1"/>
      <c r="CS34" s="1"/>
      <c r="CT34" s="1">
        <v>6.8205668877487167</v>
      </c>
      <c r="CU34" s="1"/>
      <c r="CV34" s="1"/>
      <c r="CW34" s="1"/>
      <c r="CX34" s="1"/>
      <c r="CY34" s="1"/>
      <c r="CZ34" s="1"/>
      <c r="DA34" s="1"/>
      <c r="DB34" s="1"/>
      <c r="DC34" s="1"/>
      <c r="DD34" s="1">
        <v>6.8205668877487167</v>
      </c>
      <c r="DE34" s="1"/>
      <c r="DF34" s="140">
        <v>309.66653120474831</v>
      </c>
      <c r="DG34" s="1"/>
      <c r="DH34" s="1"/>
      <c r="DI34" s="1">
        <v>45.127218299157981</v>
      </c>
      <c r="DJ34" s="1"/>
      <c r="DK34" s="1"/>
      <c r="DL34" s="1"/>
      <c r="DM34" s="1">
        <v>31.45504835797415</v>
      </c>
      <c r="DN34" s="1">
        <v>69.591697588358329</v>
      </c>
      <c r="DO34" s="1">
        <v>27.282267550994867</v>
      </c>
      <c r="DP34" s="1"/>
      <c r="DQ34" s="1">
        <v>6.8205668877487167</v>
      </c>
      <c r="DR34" s="1">
        <v>223.16320582083415</v>
      </c>
      <c r="DS34" s="1"/>
      <c r="DT34" s="1">
        <v>34.102834438743585</v>
      </c>
      <c r="DU34" s="1"/>
      <c r="DV34" s="1"/>
      <c r="DW34" s="1">
        <v>28.668296261866026</v>
      </c>
      <c r="DX34" s="1"/>
      <c r="DY34" s="1">
        <v>6.8205668877487167</v>
      </c>
      <c r="DZ34" s="1"/>
      <c r="EA34" s="1"/>
      <c r="EB34" s="1">
        <v>906.59650689167984</v>
      </c>
      <c r="EC34" s="1"/>
      <c r="ED34" s="140">
        <v>1379.6282089851063</v>
      </c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40"/>
      <c r="EQ34" s="1">
        <v>1730.8261547812699</v>
      </c>
    </row>
    <row r="35" spans="2:147" collapsed="1" x14ac:dyDescent="0.25">
      <c r="B35" s="58" t="s">
        <v>961</v>
      </c>
      <c r="C35" s="58"/>
      <c r="D35" s="59">
        <v>42.69270164973365</v>
      </c>
      <c r="E35" s="59">
        <v>649.84427944928711</v>
      </c>
      <c r="F35" s="59">
        <v>52.23232911501335</v>
      </c>
      <c r="G35" s="59">
        <v>19.831486389978313</v>
      </c>
      <c r="H35" s="59">
        <v>35.720862581540388</v>
      </c>
      <c r="I35" s="141">
        <v>800.3216591855529</v>
      </c>
      <c r="J35" s="59">
        <v>18.966107297349961</v>
      </c>
      <c r="K35" s="59"/>
      <c r="L35" s="59">
        <v>17.421072811527964</v>
      </c>
      <c r="M35" s="59"/>
      <c r="N35" s="59">
        <v>34.573934914439846</v>
      </c>
      <c r="O35" s="141">
        <v>70.96111502331776</v>
      </c>
      <c r="P35" s="59">
        <v>26.580853726572681</v>
      </c>
      <c r="Q35" s="59"/>
      <c r="R35" s="59"/>
      <c r="S35" s="59"/>
      <c r="T35" s="59"/>
      <c r="U35" s="59"/>
      <c r="V35" s="59"/>
      <c r="W35" s="59"/>
      <c r="X35" s="59">
        <v>35.720862581540388</v>
      </c>
      <c r="Y35" s="59">
        <v>8.452293953793216</v>
      </c>
      <c r="Z35" s="59">
        <v>17.60521351397702</v>
      </c>
      <c r="AA35" s="59"/>
      <c r="AB35" s="59"/>
      <c r="AC35" s="59"/>
      <c r="AD35" s="59">
        <v>39.406875396920753</v>
      </c>
      <c r="AE35" s="59"/>
      <c r="AF35" s="59">
        <v>142.21347014379666</v>
      </c>
      <c r="AG35" s="59">
        <v>1.8501503508185766</v>
      </c>
      <c r="AH35" s="59">
        <v>10.37207800594085</v>
      </c>
      <c r="AI35" s="59"/>
      <c r="AJ35" s="59"/>
      <c r="AK35" s="59"/>
      <c r="AL35" s="59"/>
      <c r="AM35" s="59">
        <v>12.526120103285638</v>
      </c>
      <c r="AN35" s="59">
        <v>20.945694503242635</v>
      </c>
      <c r="AO35" s="59"/>
      <c r="AP35" s="59"/>
      <c r="AQ35" s="59"/>
      <c r="AR35" s="59"/>
      <c r="AS35" s="59"/>
      <c r="AT35" s="59"/>
      <c r="AU35" s="59">
        <v>6.8906252626805244</v>
      </c>
      <c r="AV35" s="141">
        <v>322.56423754256895</v>
      </c>
      <c r="AW35" s="59">
        <v>290.62388524896522</v>
      </c>
      <c r="AX35" s="59"/>
      <c r="AY35" s="59"/>
      <c r="AZ35" s="59">
        <v>295.99707385632047</v>
      </c>
      <c r="BA35" s="59"/>
      <c r="BB35" s="59">
        <v>1019.404231827614</v>
      </c>
      <c r="BC35" s="59">
        <v>82.360593105654615</v>
      </c>
      <c r="BD35" s="59"/>
      <c r="BE35" s="59"/>
      <c r="BF35" s="59">
        <v>30.740732695994684</v>
      </c>
      <c r="BG35" s="59">
        <v>222.75613499629617</v>
      </c>
      <c r="BH35" s="59">
        <v>164.81815234707733</v>
      </c>
      <c r="BI35" s="59">
        <v>17.903043603614691</v>
      </c>
      <c r="BJ35" s="59">
        <v>14.838067073787533</v>
      </c>
      <c r="BK35" s="59">
        <v>6.1848884932997086</v>
      </c>
      <c r="BL35" s="59">
        <v>37.488070456570384</v>
      </c>
      <c r="BM35" s="59">
        <v>115.77157067791853</v>
      </c>
      <c r="BN35" s="59">
        <v>39.17363714821866</v>
      </c>
      <c r="BO35" s="59">
        <v>27.382661964327468</v>
      </c>
      <c r="BP35" s="59">
        <v>15.686715182438796</v>
      </c>
      <c r="BQ35" s="59"/>
      <c r="BR35" s="59">
        <v>10.709758750388076</v>
      </c>
      <c r="BS35" s="59">
        <v>879.65619814982381</v>
      </c>
      <c r="BT35" s="59">
        <v>97.504002619718506</v>
      </c>
      <c r="BU35" s="59">
        <v>192.85711246376644</v>
      </c>
      <c r="BV35" s="59"/>
      <c r="BW35" s="59">
        <v>5758.1489629507769</v>
      </c>
      <c r="BX35" s="59">
        <v>25.739477952767555</v>
      </c>
      <c r="BY35" s="59">
        <v>693.53615531601918</v>
      </c>
      <c r="BZ35" s="59">
        <v>194.57779318594115</v>
      </c>
      <c r="CA35" s="59">
        <v>10.838880150990876</v>
      </c>
      <c r="CB35" s="59">
        <v>268.33587567237345</v>
      </c>
      <c r="CC35" s="59">
        <v>314.20769691323164</v>
      </c>
      <c r="CD35" s="59"/>
      <c r="CE35" s="59">
        <v>51.534448945547901</v>
      </c>
      <c r="CF35" s="59"/>
      <c r="CG35" s="59">
        <v>113.63214194003518</v>
      </c>
      <c r="CH35" s="59"/>
      <c r="CI35" s="59">
        <v>39.643465644995644</v>
      </c>
      <c r="CJ35" s="59"/>
      <c r="CK35" s="59">
        <v>39.21286814866</v>
      </c>
      <c r="CL35" s="59">
        <v>65.306328886511892</v>
      </c>
      <c r="CM35" s="59">
        <v>20.978414057078854</v>
      </c>
      <c r="CN35" s="59">
        <v>638.74275842494353</v>
      </c>
      <c r="CO35" s="59">
        <v>6.1848884932997086</v>
      </c>
      <c r="CP35" s="59"/>
      <c r="CQ35" s="59">
        <v>23.605961304827673</v>
      </c>
      <c r="CR35" s="59"/>
      <c r="CS35" s="59">
        <v>268.90994533239683</v>
      </c>
      <c r="CT35" s="59">
        <v>57.942996587836404</v>
      </c>
      <c r="CU35" s="59"/>
      <c r="CV35" s="59"/>
      <c r="CW35" s="59"/>
      <c r="CX35" s="59">
        <v>115.09013200771173</v>
      </c>
      <c r="CY35" s="59">
        <v>49.486920569822779</v>
      </c>
      <c r="CZ35" s="59">
        <v>65.202579118442898</v>
      </c>
      <c r="DA35" s="59">
        <v>57.115912631673744</v>
      </c>
      <c r="DB35" s="59"/>
      <c r="DC35" s="59">
        <v>8.9148869555162804</v>
      </c>
      <c r="DD35" s="59">
        <v>128.39487686219641</v>
      </c>
      <c r="DE35" s="59">
        <v>108.69730591453815</v>
      </c>
      <c r="DF35" s="141">
        <v>12685.838204629928</v>
      </c>
      <c r="DG35" s="59">
        <v>115.66172155184778</v>
      </c>
      <c r="DH35" s="59">
        <v>8.5601474382129581</v>
      </c>
      <c r="DI35" s="59">
        <v>2837.0169134127709</v>
      </c>
      <c r="DJ35" s="59">
        <v>23.093377112656846</v>
      </c>
      <c r="DK35" s="59">
        <v>79.108040774021475</v>
      </c>
      <c r="DL35" s="59">
        <v>10.178075731033553</v>
      </c>
      <c r="DM35" s="59">
        <v>678.47552011961056</v>
      </c>
      <c r="DN35" s="59">
        <v>4018.1198712209334</v>
      </c>
      <c r="DO35" s="59">
        <v>605.74181857923872</v>
      </c>
      <c r="DP35" s="59">
        <v>52.497747740841163</v>
      </c>
      <c r="DQ35" s="59">
        <v>280.37098962106398</v>
      </c>
      <c r="DR35" s="59">
        <v>8785.5238424656764</v>
      </c>
      <c r="DS35" s="59"/>
      <c r="DT35" s="59">
        <v>823.45889514842099</v>
      </c>
      <c r="DU35" s="59">
        <v>30.117741608306169</v>
      </c>
      <c r="DV35" s="59">
        <v>19.923178305599013</v>
      </c>
      <c r="DW35" s="59">
        <v>1569.8741420208107</v>
      </c>
      <c r="DX35" s="59">
        <v>31.054847584786174</v>
      </c>
      <c r="DY35" s="59">
        <v>573.59087453060749</v>
      </c>
      <c r="DZ35" s="59">
        <v>8.4074074074074083</v>
      </c>
      <c r="EA35" s="59">
        <v>21.98580258539279</v>
      </c>
      <c r="EB35" s="59">
        <v>5631.7885821521904</v>
      </c>
      <c r="EC35" s="59">
        <v>174.31620572080919</v>
      </c>
      <c r="ED35" s="141">
        <v>26378.865742832233</v>
      </c>
      <c r="EE35" s="59">
        <v>12.369776986599417</v>
      </c>
      <c r="EF35" s="59">
        <v>44.227345573384603</v>
      </c>
      <c r="EG35" s="59">
        <v>6.5064102564102555</v>
      </c>
      <c r="EH35" s="59"/>
      <c r="EI35" s="59">
        <v>10.857078807883969</v>
      </c>
      <c r="EJ35" s="59">
        <v>6.8906252626805244</v>
      </c>
      <c r="EK35" s="59"/>
      <c r="EL35" s="59"/>
      <c r="EM35" s="59">
        <v>14.742448524461535</v>
      </c>
      <c r="EN35" s="59"/>
      <c r="EO35" s="59"/>
      <c r="EP35" s="141">
        <v>95.593685411420296</v>
      </c>
      <c r="EQ35" s="59">
        <v>40354.144644625027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5"/>
  <sheetViews>
    <sheetView zoomScale="80" zoomScaleNormal="8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/>
    </sheetView>
  </sheetViews>
  <sheetFormatPr defaultColWidth="8.85546875" defaultRowHeight="15" outlineLevelRow="1" outlineLevelCol="1" x14ac:dyDescent="0.25"/>
  <cols>
    <col min="1" max="1" width="29.28515625" style="42" bestFit="1" customWidth="1"/>
    <col min="2" max="2" width="31.42578125" style="42" customWidth="1"/>
    <col min="3" max="3" width="31" style="42" bestFit="1" customWidth="1"/>
    <col min="4" max="4" width="15.140625" style="42" hidden="1" customWidth="1" outlineLevel="1"/>
    <col min="5" max="5" width="11.28515625" style="42" hidden="1" customWidth="1" outlineLevel="1"/>
    <col min="6" max="6" width="21.140625" style="42" bestFit="1" customWidth="1" collapsed="1"/>
    <col min="7" max="7" width="28.28515625" style="42" hidden="1" customWidth="1" outlineLevel="1"/>
    <col min="8" max="8" width="10.7109375" style="42" hidden="1" customWidth="1" outlineLevel="1" collapsed="1"/>
    <col min="9" max="9" width="10.28515625" style="42" hidden="1" customWidth="1" outlineLevel="1" collapsed="1"/>
    <col min="10" max="10" width="8.7109375" style="42" hidden="1" customWidth="1" outlineLevel="1"/>
    <col min="11" max="11" width="10" style="42" hidden="1" customWidth="1" outlineLevel="1"/>
    <col min="12" max="12" width="17.28515625" style="42" hidden="1" customWidth="1" outlineLevel="1" collapsed="1"/>
    <col min="13" max="13" width="34.42578125" style="42" bestFit="1" customWidth="1" collapsed="1"/>
    <col min="14" max="14" width="11.140625" style="42" hidden="1" customWidth="1" outlineLevel="1"/>
    <col min="15" max="15" width="8.85546875" style="42" hidden="1" customWidth="1" outlineLevel="1" collapsed="1"/>
    <col min="16" max="16" width="12" style="42" hidden="1" customWidth="1" outlineLevel="1"/>
    <col min="17" max="17" width="23.5703125" style="42" hidden="1" customWidth="1" outlineLevel="1"/>
    <col min="18" max="18" width="8.85546875" style="42" hidden="1" customWidth="1" outlineLevel="1"/>
    <col min="19" max="19" width="7.7109375" style="42" hidden="1" customWidth="1" outlineLevel="1"/>
    <col min="20" max="20" width="12.28515625" style="42" hidden="1" customWidth="1" outlineLevel="1"/>
    <col min="21" max="21" width="8.7109375" style="42" hidden="1" customWidth="1" outlineLevel="1"/>
    <col min="22" max="22" width="10.42578125" style="42" hidden="1" customWidth="1" outlineLevel="1"/>
    <col min="23" max="23" width="18.7109375" style="42" hidden="1" customWidth="1" outlineLevel="1"/>
    <col min="24" max="24" width="7.140625" style="42" hidden="1" customWidth="1" outlineLevel="1"/>
    <col min="25" max="25" width="9.140625" style="42" hidden="1" customWidth="1" outlineLevel="1"/>
    <col min="26" max="26" width="17.28515625" style="42" bestFit="1" customWidth="1" collapsed="1"/>
    <col min="27" max="27" width="15" style="42" hidden="1" customWidth="1" outlineLevel="1"/>
    <col min="28" max="28" width="9.28515625" style="42" hidden="1" customWidth="1" outlineLevel="1"/>
    <col min="29" max="29" width="12" style="42" hidden="1" customWidth="1" outlineLevel="1" collapsed="1"/>
    <col min="30" max="30" width="11" style="42" hidden="1" customWidth="1" outlineLevel="1"/>
    <col min="31" max="31" width="11.28515625" style="42" hidden="1" customWidth="1" outlineLevel="1"/>
    <col min="32" max="32" width="19.140625" style="42" hidden="1" customWidth="1" outlineLevel="1" collapsed="1"/>
    <col min="33" max="33" width="12.28515625" style="42" hidden="1" customWidth="1" outlineLevel="1"/>
    <col min="34" max="34" width="14.140625" style="42" hidden="1" customWidth="1" outlineLevel="1"/>
    <col min="35" max="35" width="7.7109375" style="42" hidden="1" customWidth="1" outlineLevel="1"/>
    <col min="36" max="36" width="21.28515625" style="42" bestFit="1" customWidth="1" collapsed="1"/>
    <col min="37" max="37" width="10.28515625" style="42" hidden="1" customWidth="1" outlineLevel="1"/>
    <col min="38" max="38" width="16.5703125" style="42" bestFit="1" customWidth="1" collapsed="1"/>
    <col min="39" max="39" width="18.28515625" style="42" bestFit="1" customWidth="1"/>
    <col min="40" max="16384" width="8.85546875" style="42"/>
  </cols>
  <sheetData>
    <row r="1" spans="1:39" x14ac:dyDescent="0.25">
      <c r="A1" s="7" t="s">
        <v>1071</v>
      </c>
    </row>
    <row r="3" spans="1:39" ht="18.75" x14ac:dyDescent="0.3">
      <c r="A3" s="8" t="s">
        <v>704</v>
      </c>
    </row>
    <row r="5" spans="1:39" x14ac:dyDescent="0.25">
      <c r="A5" s="42" t="s">
        <v>502</v>
      </c>
      <c r="B5" s="4" t="s">
        <v>722</v>
      </c>
      <c r="H5" s="4"/>
    </row>
    <row r="6" spans="1:39" x14ac:dyDescent="0.25">
      <c r="A6" s="42" t="s">
        <v>503</v>
      </c>
      <c r="B6" s="42" t="s">
        <v>1078</v>
      </c>
    </row>
    <row r="8" spans="1:39" x14ac:dyDescent="0.25">
      <c r="B8" s="95"/>
      <c r="C8" s="95" t="s">
        <v>1016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</row>
    <row r="9" spans="1:39" x14ac:dyDescent="0.25">
      <c r="B9" s="95"/>
      <c r="C9" s="95"/>
      <c r="D9" s="95" t="s">
        <v>665</v>
      </c>
      <c r="E9" s="95"/>
      <c r="F9" s="95" t="s">
        <v>933</v>
      </c>
      <c r="G9" s="95" t="s">
        <v>666</v>
      </c>
      <c r="H9" s="95"/>
      <c r="I9" s="95"/>
      <c r="J9" s="95"/>
      <c r="K9" s="95"/>
      <c r="L9" s="95"/>
      <c r="M9" s="95" t="s">
        <v>947</v>
      </c>
      <c r="N9" s="95" t="s">
        <v>667</v>
      </c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 t="s">
        <v>959</v>
      </c>
      <c r="AA9" s="95" t="s">
        <v>668</v>
      </c>
      <c r="AB9" s="95"/>
      <c r="AC9" s="95"/>
      <c r="AD9" s="95"/>
      <c r="AE9" s="95"/>
      <c r="AF9" s="95"/>
      <c r="AG9" s="95"/>
      <c r="AH9" s="95"/>
      <c r="AI9" s="95"/>
      <c r="AJ9" s="95" t="s">
        <v>961</v>
      </c>
      <c r="AK9" s="95" t="s">
        <v>669</v>
      </c>
      <c r="AL9" s="95" t="s">
        <v>971</v>
      </c>
      <c r="AM9" s="95" t="s">
        <v>18</v>
      </c>
    </row>
    <row r="10" spans="1:39" x14ac:dyDescent="0.25">
      <c r="B10" s="98" t="s">
        <v>998</v>
      </c>
      <c r="C10" s="98" t="s">
        <v>0</v>
      </c>
      <c r="D10" s="97" t="s">
        <v>404</v>
      </c>
      <c r="E10" s="97" t="s">
        <v>405</v>
      </c>
      <c r="F10" s="97"/>
      <c r="G10" s="97" t="s">
        <v>409</v>
      </c>
      <c r="H10" s="97" t="s">
        <v>411</v>
      </c>
      <c r="I10" s="97" t="s">
        <v>250</v>
      </c>
      <c r="J10" s="97" t="s">
        <v>417</v>
      </c>
      <c r="K10" s="97" t="s">
        <v>205</v>
      </c>
      <c r="L10" s="97" t="s">
        <v>465</v>
      </c>
      <c r="M10" s="97"/>
      <c r="N10" s="97" t="s">
        <v>208</v>
      </c>
      <c r="O10" s="97" t="s">
        <v>469</v>
      </c>
      <c r="P10" s="97" t="s">
        <v>338</v>
      </c>
      <c r="Q10" s="97" t="s">
        <v>124</v>
      </c>
      <c r="R10" s="97" t="s">
        <v>204</v>
      </c>
      <c r="S10" s="97" t="s">
        <v>207</v>
      </c>
      <c r="T10" s="97" t="s">
        <v>164</v>
      </c>
      <c r="U10" s="97" t="s">
        <v>433</v>
      </c>
      <c r="V10" s="97" t="s">
        <v>434</v>
      </c>
      <c r="W10" s="97" t="s">
        <v>166</v>
      </c>
      <c r="X10" s="97" t="s">
        <v>242</v>
      </c>
      <c r="Y10" s="97" t="s">
        <v>656</v>
      </c>
      <c r="Z10" s="97"/>
      <c r="AA10" s="97" t="s">
        <v>438</v>
      </c>
      <c r="AB10" s="97" t="s">
        <v>209</v>
      </c>
      <c r="AC10" s="97" t="s">
        <v>314</v>
      </c>
      <c r="AD10" s="97" t="s">
        <v>493</v>
      </c>
      <c r="AE10" s="97" t="s">
        <v>325</v>
      </c>
      <c r="AF10" s="97" t="s">
        <v>221</v>
      </c>
      <c r="AG10" s="97" t="s">
        <v>445</v>
      </c>
      <c r="AH10" s="97" t="s">
        <v>337</v>
      </c>
      <c r="AI10" s="97" t="s">
        <v>78</v>
      </c>
      <c r="AJ10" s="97"/>
      <c r="AK10" s="97" t="s">
        <v>496</v>
      </c>
      <c r="AL10" s="97"/>
      <c r="AM10" s="97"/>
    </row>
    <row r="11" spans="1:39" x14ac:dyDescent="0.25">
      <c r="B11" s="101" t="s">
        <v>690</v>
      </c>
      <c r="C11" s="102" t="s">
        <v>672</v>
      </c>
      <c r="D11" s="22">
        <v>75.013936360809211</v>
      </c>
      <c r="E11" s="22">
        <v>6.3022710886806053</v>
      </c>
      <c r="F11" s="22">
        <v>81.316207449489795</v>
      </c>
      <c r="G11" s="22">
        <v>6.3022710886806053</v>
      </c>
      <c r="H11" s="22">
        <v>12.169112538506914</v>
      </c>
      <c r="I11" s="146">
        <v>55.527534753386327</v>
      </c>
      <c r="J11" s="22">
        <v>12.604542177361211</v>
      </c>
      <c r="K11" s="22">
        <v>6.3022710886806053</v>
      </c>
      <c r="L11" s="22">
        <v>12.604542177361211</v>
      </c>
      <c r="M11" s="22">
        <v>105.51027382397686</v>
      </c>
      <c r="N11" s="22">
        <v>14.742448524461535</v>
      </c>
      <c r="O11" s="146">
        <v>2.2225189141076989</v>
      </c>
      <c r="P11" s="22">
        <v>4.7432676053585556</v>
      </c>
      <c r="Q11" s="22">
        <v>10.37207800594085</v>
      </c>
      <c r="R11" s="22">
        <v>383.83068354970527</v>
      </c>
      <c r="S11" s="22">
        <v>19.855966185687311</v>
      </c>
      <c r="T11" s="22">
        <v>4.3878992628992624</v>
      </c>
      <c r="U11" s="22">
        <v>8.452293953793216</v>
      </c>
      <c r="V11" s="22">
        <v>28.663356994475123</v>
      </c>
      <c r="W11" s="22">
        <v>12.907448159540776</v>
      </c>
      <c r="X11" s="22">
        <v>6.1101805608912798</v>
      </c>
      <c r="Y11" s="22">
        <v>6.547815230961298</v>
      </c>
      <c r="Z11" s="22">
        <v>502.83595694782218</v>
      </c>
      <c r="AA11" s="22">
        <v>6.1848884932997086</v>
      </c>
      <c r="AB11" s="22">
        <v>31.520894018434994</v>
      </c>
      <c r="AC11" s="22">
        <v>2.192469977280104</v>
      </c>
      <c r="AD11" s="22">
        <v>6.1848884932997086</v>
      </c>
      <c r="AE11" s="22">
        <v>246.56876651559091</v>
      </c>
      <c r="AF11" s="22">
        <v>6.5064102564102555</v>
      </c>
      <c r="AG11" s="22">
        <v>5.949027338208011</v>
      </c>
      <c r="AH11" s="22">
        <v>5.949027338208011</v>
      </c>
      <c r="AI11" s="22">
        <v>20.461700663246148</v>
      </c>
      <c r="AJ11" s="22">
        <v>331.51807309397788</v>
      </c>
      <c r="AK11" s="22">
        <v>6.8470134321801659</v>
      </c>
      <c r="AL11" s="22">
        <v>6.8470134321801659</v>
      </c>
      <c r="AM11" s="22">
        <v>1028.0275247474472</v>
      </c>
    </row>
    <row r="12" spans="1:39" hidden="1" outlineLevel="1" x14ac:dyDescent="0.25">
      <c r="B12" s="55" t="s">
        <v>999</v>
      </c>
      <c r="C12" s="42" t="s">
        <v>707</v>
      </c>
      <c r="D12" s="1">
        <v>14.981113537801084</v>
      </c>
      <c r="E12" s="1">
        <v>6.3022710886806053</v>
      </c>
      <c r="F12" s="140">
        <v>21.283384626481691</v>
      </c>
      <c r="G12" s="1">
        <v>6.3022710886806053</v>
      </c>
      <c r="H12" s="1">
        <v>12.169112538506914</v>
      </c>
      <c r="I12" s="1">
        <v>14.981113537801084</v>
      </c>
      <c r="J12" s="1">
        <v>12.604542177361211</v>
      </c>
      <c r="K12" s="1">
        <v>6.3022710886806053</v>
      </c>
      <c r="L12" s="1">
        <v>12.604542177361211</v>
      </c>
      <c r="M12" s="140">
        <v>64.963852608391633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40"/>
      <c r="AA12" s="1"/>
      <c r="AB12" s="1"/>
      <c r="AC12" s="1"/>
      <c r="AD12" s="1"/>
      <c r="AE12" s="1"/>
      <c r="AF12" s="1"/>
      <c r="AG12" s="1"/>
      <c r="AH12" s="1"/>
      <c r="AI12" s="1"/>
      <c r="AJ12" s="140"/>
      <c r="AK12" s="1"/>
      <c r="AL12" s="140"/>
      <c r="AM12" s="1">
        <v>86.247237234873339</v>
      </c>
    </row>
    <row r="13" spans="1:39" hidden="1" outlineLevel="1" x14ac:dyDescent="0.25">
      <c r="B13" s="55"/>
      <c r="C13" s="42" t="s">
        <v>711</v>
      </c>
      <c r="D13" s="1">
        <v>2.1973850136058939</v>
      </c>
      <c r="E13" s="1"/>
      <c r="F13" s="140">
        <v>2.1973850136058939</v>
      </c>
      <c r="G13" s="1"/>
      <c r="H13" s="1"/>
      <c r="I13" s="1">
        <v>6.6105522559032766</v>
      </c>
      <c r="J13" s="1"/>
      <c r="K13" s="1"/>
      <c r="L13" s="1"/>
      <c r="M13" s="140">
        <v>6.6105522559032766</v>
      </c>
      <c r="N13" s="1"/>
      <c r="O13" s="1"/>
      <c r="P13" s="1"/>
      <c r="Q13" s="1"/>
      <c r="R13" s="1">
        <v>8.4810860936502284</v>
      </c>
      <c r="S13" s="1"/>
      <c r="T13" s="1"/>
      <c r="U13" s="1"/>
      <c r="V13" s="1"/>
      <c r="W13" s="1"/>
      <c r="X13" s="1"/>
      <c r="Y13" s="1"/>
      <c r="Z13" s="140">
        <v>8.4810860936502284</v>
      </c>
      <c r="AA13" s="1"/>
      <c r="AB13" s="1"/>
      <c r="AC13" s="1"/>
      <c r="AD13" s="1"/>
      <c r="AE13" s="1"/>
      <c r="AF13" s="1"/>
      <c r="AG13" s="1"/>
      <c r="AH13" s="1"/>
      <c r="AI13" s="1"/>
      <c r="AJ13" s="140"/>
      <c r="AK13" s="1"/>
      <c r="AL13" s="140"/>
      <c r="AM13" s="1">
        <v>17.289023363159401</v>
      </c>
    </row>
    <row r="14" spans="1:39" hidden="1" outlineLevel="1" x14ac:dyDescent="0.25">
      <c r="B14" s="57"/>
      <c r="C14" s="42" t="s">
        <v>17</v>
      </c>
      <c r="D14" s="1">
        <v>18.982519424568999</v>
      </c>
      <c r="E14" s="1"/>
      <c r="F14" s="140">
        <v>18.982519424568999</v>
      </c>
      <c r="G14" s="1"/>
      <c r="H14" s="1"/>
      <c r="I14" s="1">
        <v>27.388053728720664</v>
      </c>
      <c r="J14" s="1"/>
      <c r="K14" s="1"/>
      <c r="L14" s="1"/>
      <c r="M14" s="140">
        <v>27.388053728720664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40"/>
      <c r="AA14" s="1"/>
      <c r="AB14" s="1">
        <v>2.2788274079798994</v>
      </c>
      <c r="AC14" s="1"/>
      <c r="AD14" s="1"/>
      <c r="AE14" s="1"/>
      <c r="AF14" s="1"/>
      <c r="AG14" s="1"/>
      <c r="AH14" s="1"/>
      <c r="AI14" s="1"/>
      <c r="AJ14" s="140">
        <v>2.2788274079798994</v>
      </c>
      <c r="AK14" s="1">
        <v>6.8470134321801659</v>
      </c>
      <c r="AL14" s="140">
        <v>6.8470134321801659</v>
      </c>
      <c r="AM14" s="1">
        <v>55.496413993449721</v>
      </c>
    </row>
    <row r="15" spans="1:39" collapsed="1" x14ac:dyDescent="0.25">
      <c r="B15" s="58" t="s">
        <v>1006</v>
      </c>
      <c r="C15" s="58"/>
      <c r="D15" s="59">
        <v>36.16101797597598</v>
      </c>
      <c r="E15" s="59">
        <v>6.3022710886806053</v>
      </c>
      <c r="F15" s="141">
        <v>42.463289064656585</v>
      </c>
      <c r="G15" s="59">
        <v>6.3022710886806053</v>
      </c>
      <c r="H15" s="59">
        <v>12.169112538506914</v>
      </c>
      <c r="I15" s="59">
        <v>48.979719522425029</v>
      </c>
      <c r="J15" s="59">
        <v>12.604542177361211</v>
      </c>
      <c r="K15" s="59">
        <v>6.3022710886806053</v>
      </c>
      <c r="L15" s="59">
        <v>12.604542177361211</v>
      </c>
      <c r="M15" s="141">
        <v>98.962458593015569</v>
      </c>
      <c r="N15" s="59"/>
      <c r="O15" s="59"/>
      <c r="P15" s="59"/>
      <c r="Q15" s="59"/>
      <c r="R15" s="59">
        <v>8.4810860936502284</v>
      </c>
      <c r="S15" s="59"/>
      <c r="T15" s="59"/>
      <c r="U15" s="59"/>
      <c r="V15" s="59"/>
      <c r="W15" s="59"/>
      <c r="X15" s="59"/>
      <c r="Y15" s="59"/>
      <c r="Z15" s="141">
        <v>8.4810860936502284</v>
      </c>
      <c r="AA15" s="59"/>
      <c r="AB15" s="59">
        <v>2.2788274079798994</v>
      </c>
      <c r="AC15" s="59"/>
      <c r="AD15" s="59"/>
      <c r="AE15" s="59"/>
      <c r="AF15" s="59"/>
      <c r="AG15" s="59"/>
      <c r="AH15" s="59"/>
      <c r="AI15" s="59"/>
      <c r="AJ15" s="141">
        <v>2.2788274079798994</v>
      </c>
      <c r="AK15" s="59">
        <v>6.8470134321801659</v>
      </c>
      <c r="AL15" s="141">
        <v>6.8470134321801659</v>
      </c>
      <c r="AM15" s="59">
        <v>159.03267459148248</v>
      </c>
    </row>
    <row r="16" spans="1:39" hidden="1" outlineLevel="1" x14ac:dyDescent="0.25">
      <c r="B16" s="55" t="s">
        <v>667</v>
      </c>
      <c r="C16" s="42" t="s">
        <v>713</v>
      </c>
      <c r="D16" s="1"/>
      <c r="E16" s="1"/>
      <c r="F16" s="140"/>
      <c r="G16" s="1"/>
      <c r="H16" s="1"/>
      <c r="I16" s="1"/>
      <c r="J16" s="1"/>
      <c r="K16" s="1"/>
      <c r="L16" s="1"/>
      <c r="M16" s="140"/>
      <c r="N16" s="1"/>
      <c r="O16" s="1"/>
      <c r="P16" s="1"/>
      <c r="Q16" s="1"/>
      <c r="R16" s="1"/>
      <c r="S16" s="1">
        <v>6.7368421052631577E-2</v>
      </c>
      <c r="T16" s="1"/>
      <c r="U16" s="1"/>
      <c r="V16" s="1"/>
      <c r="W16" s="1">
        <v>2.6996542451018057</v>
      </c>
      <c r="X16" s="1">
        <v>6.1101805608912798</v>
      </c>
      <c r="Y16" s="1"/>
      <c r="Z16" s="140">
        <v>8.8772032270457171</v>
      </c>
      <c r="AA16" s="1"/>
      <c r="AB16" s="1"/>
      <c r="AC16" s="1"/>
      <c r="AD16" s="1"/>
      <c r="AE16" s="1"/>
      <c r="AF16" s="1"/>
      <c r="AG16" s="1"/>
      <c r="AH16" s="1"/>
      <c r="AI16" s="1"/>
      <c r="AJ16" s="140"/>
      <c r="AK16" s="1"/>
      <c r="AL16" s="140"/>
      <c r="AM16" s="1">
        <v>8.8772032270457171</v>
      </c>
    </row>
    <row r="17" spans="2:39" hidden="1" outlineLevel="1" x14ac:dyDescent="0.25">
      <c r="B17" s="55"/>
      <c r="C17" s="42" t="s">
        <v>15</v>
      </c>
      <c r="D17" s="1">
        <v>5.8198946515397081</v>
      </c>
      <c r="E17" s="1"/>
      <c r="F17" s="140">
        <v>5.8198946515397081</v>
      </c>
      <c r="G17" s="1"/>
      <c r="H17" s="1"/>
      <c r="I17" s="1"/>
      <c r="J17" s="1"/>
      <c r="K17" s="1"/>
      <c r="L17" s="1"/>
      <c r="M17" s="140"/>
      <c r="N17" s="1"/>
      <c r="O17" s="1"/>
      <c r="P17" s="1"/>
      <c r="Q17" s="1"/>
      <c r="R17" s="1"/>
      <c r="S17" s="1">
        <v>5.8198946515397081</v>
      </c>
      <c r="T17" s="1"/>
      <c r="U17" s="1"/>
      <c r="V17" s="1"/>
      <c r="W17" s="1">
        <v>5.8198946515397081</v>
      </c>
      <c r="X17" s="1"/>
      <c r="Y17" s="1"/>
      <c r="Z17" s="140">
        <v>11.639789303079416</v>
      </c>
      <c r="AA17" s="1"/>
      <c r="AB17" s="1"/>
      <c r="AC17" s="1"/>
      <c r="AD17" s="1"/>
      <c r="AE17" s="1"/>
      <c r="AF17" s="1"/>
      <c r="AG17" s="1"/>
      <c r="AH17" s="1"/>
      <c r="AI17" s="1"/>
      <c r="AJ17" s="140"/>
      <c r="AK17" s="1"/>
      <c r="AL17" s="140"/>
      <c r="AM17" s="1">
        <v>17.459683954619123</v>
      </c>
    </row>
    <row r="18" spans="2:39" hidden="1" outlineLevel="1" x14ac:dyDescent="0.25">
      <c r="B18" s="55"/>
      <c r="C18" s="42" t="s">
        <v>9</v>
      </c>
      <c r="D18" s="1"/>
      <c r="E18" s="1"/>
      <c r="F18" s="140"/>
      <c r="G18" s="1"/>
      <c r="H18" s="1"/>
      <c r="I18" s="1"/>
      <c r="J18" s="1"/>
      <c r="K18" s="1"/>
      <c r="L18" s="1"/>
      <c r="M18" s="140"/>
      <c r="N18" s="1"/>
      <c r="O18" s="1"/>
      <c r="P18" s="1">
        <v>4.7432676053585556</v>
      </c>
      <c r="Q18" s="1"/>
      <c r="R18" s="1">
        <v>178.18321210081865</v>
      </c>
      <c r="S18" s="1"/>
      <c r="T18" s="1"/>
      <c r="U18" s="1"/>
      <c r="V18" s="1">
        <v>5.109116142290091</v>
      </c>
      <c r="W18" s="1"/>
      <c r="X18" s="1"/>
      <c r="Y18" s="1"/>
      <c r="Z18" s="140">
        <v>188.03559584846732</v>
      </c>
      <c r="AA18" s="1"/>
      <c r="AB18" s="1"/>
      <c r="AC18" s="1"/>
      <c r="AD18" s="1"/>
      <c r="AE18" s="1">
        <v>14.028694067338158</v>
      </c>
      <c r="AF18" s="1"/>
      <c r="AG18" s="1"/>
      <c r="AH18" s="1"/>
      <c r="AI18" s="1"/>
      <c r="AJ18" s="140">
        <v>14.028694067338158</v>
      </c>
      <c r="AK18" s="1"/>
      <c r="AL18" s="140"/>
      <c r="AM18" s="1">
        <v>202.06428991580549</v>
      </c>
    </row>
    <row r="19" spans="2:39" hidden="1" outlineLevel="1" x14ac:dyDescent="0.25">
      <c r="B19" s="55"/>
      <c r="C19" s="42" t="s">
        <v>13</v>
      </c>
      <c r="D19" s="1"/>
      <c r="E19" s="1"/>
      <c r="F19" s="140"/>
      <c r="G19" s="1"/>
      <c r="H19" s="1"/>
      <c r="I19" s="1"/>
      <c r="J19" s="1"/>
      <c r="K19" s="1"/>
      <c r="L19" s="1"/>
      <c r="M19" s="140"/>
      <c r="N19" s="1"/>
      <c r="O19" s="1"/>
      <c r="P19" s="1"/>
      <c r="Q19" s="1"/>
      <c r="R19" s="1"/>
      <c r="S19" s="1">
        <v>4.3878992628992624</v>
      </c>
      <c r="T19" s="1">
        <v>4.3878992628992624</v>
      </c>
      <c r="U19" s="1"/>
      <c r="V19" s="1"/>
      <c r="W19" s="1">
        <v>4.3878992628992624</v>
      </c>
      <c r="X19" s="1"/>
      <c r="Y19" s="1"/>
      <c r="Z19" s="140">
        <v>13.163697788697787</v>
      </c>
      <c r="AA19" s="1"/>
      <c r="AB19" s="1"/>
      <c r="AC19" s="1"/>
      <c r="AD19" s="1"/>
      <c r="AE19" s="1">
        <v>8.6631971566942667</v>
      </c>
      <c r="AF19" s="1"/>
      <c r="AG19" s="1"/>
      <c r="AH19" s="1"/>
      <c r="AI19" s="1"/>
      <c r="AJ19" s="140">
        <v>8.6631971566942667</v>
      </c>
      <c r="AK19" s="1"/>
      <c r="AL19" s="140"/>
      <c r="AM19" s="1">
        <v>21.826894945392056</v>
      </c>
    </row>
    <row r="20" spans="2:39" hidden="1" outlineLevel="1" x14ac:dyDescent="0.25">
      <c r="B20" s="57"/>
      <c r="C20" s="42" t="s">
        <v>4</v>
      </c>
      <c r="D20" s="1">
        <v>17.233296949503075</v>
      </c>
      <c r="E20" s="1"/>
      <c r="F20" s="140">
        <v>17.233296949503075</v>
      </c>
      <c r="G20" s="1"/>
      <c r="H20" s="1"/>
      <c r="I20" s="1"/>
      <c r="J20" s="1"/>
      <c r="K20" s="1"/>
      <c r="L20" s="1"/>
      <c r="M20" s="140"/>
      <c r="N20" s="1"/>
      <c r="O20" s="1"/>
      <c r="P20" s="1"/>
      <c r="Q20" s="1"/>
      <c r="R20" s="1">
        <v>25.249988434110783</v>
      </c>
      <c r="S20" s="1"/>
      <c r="T20" s="1"/>
      <c r="U20" s="1"/>
      <c r="V20" s="1"/>
      <c r="W20" s="1"/>
      <c r="X20" s="1"/>
      <c r="Y20" s="1"/>
      <c r="Z20" s="140">
        <v>25.249988434110783</v>
      </c>
      <c r="AA20" s="1"/>
      <c r="AB20" s="1"/>
      <c r="AC20" s="1"/>
      <c r="AD20" s="1"/>
      <c r="AE20" s="1"/>
      <c r="AF20" s="1"/>
      <c r="AG20" s="1"/>
      <c r="AH20" s="1"/>
      <c r="AI20" s="1"/>
      <c r="AJ20" s="140"/>
      <c r="AK20" s="1"/>
      <c r="AL20" s="140"/>
      <c r="AM20" s="1">
        <v>42.483285383613861</v>
      </c>
    </row>
    <row r="21" spans="2:39" collapsed="1" x14ac:dyDescent="0.25">
      <c r="B21" s="58" t="s">
        <v>959</v>
      </c>
      <c r="C21" s="58"/>
      <c r="D21" s="59">
        <v>23.053191601042784</v>
      </c>
      <c r="E21" s="59"/>
      <c r="F21" s="141">
        <v>23.053191601042784</v>
      </c>
      <c r="G21" s="59"/>
      <c r="H21" s="59"/>
      <c r="I21" s="59"/>
      <c r="J21" s="59"/>
      <c r="K21" s="59"/>
      <c r="L21" s="59"/>
      <c r="M21" s="141"/>
      <c r="N21" s="59"/>
      <c r="O21" s="59"/>
      <c r="P21" s="59">
        <v>4.7432676053585556</v>
      </c>
      <c r="Q21" s="59"/>
      <c r="R21" s="59">
        <v>203.43320053492943</v>
      </c>
      <c r="S21" s="59">
        <v>10.275162335491602</v>
      </c>
      <c r="T21" s="59">
        <v>4.3878992628992624</v>
      </c>
      <c r="U21" s="59"/>
      <c r="V21" s="59">
        <v>5.109116142290091</v>
      </c>
      <c r="W21" s="59">
        <v>12.907448159540776</v>
      </c>
      <c r="X21" s="59">
        <v>6.1101805608912798</v>
      </c>
      <c r="Y21" s="59"/>
      <c r="Z21" s="141">
        <v>246.96627460140101</v>
      </c>
      <c r="AA21" s="59"/>
      <c r="AB21" s="59"/>
      <c r="AC21" s="59"/>
      <c r="AD21" s="59"/>
      <c r="AE21" s="59">
        <v>22.691891224032425</v>
      </c>
      <c r="AF21" s="59"/>
      <c r="AG21" s="59"/>
      <c r="AH21" s="59"/>
      <c r="AI21" s="59"/>
      <c r="AJ21" s="141">
        <v>22.691891224032425</v>
      </c>
      <c r="AK21" s="59"/>
      <c r="AL21" s="141"/>
      <c r="AM21" s="59">
        <v>292.71135742647624</v>
      </c>
    </row>
    <row r="22" spans="2:39" hidden="1" outlineLevel="1" x14ac:dyDescent="0.25">
      <c r="B22" s="55" t="s">
        <v>668</v>
      </c>
      <c r="C22" s="42" t="s">
        <v>705</v>
      </c>
      <c r="D22" s="1"/>
      <c r="E22" s="1"/>
      <c r="F22" s="140"/>
      <c r="G22" s="1"/>
      <c r="H22" s="1"/>
      <c r="I22" s="1"/>
      <c r="J22" s="1"/>
      <c r="K22" s="1"/>
      <c r="L22" s="1"/>
      <c r="M22" s="140"/>
      <c r="N22" s="1"/>
      <c r="O22" s="1">
        <v>2.2225189141076989</v>
      </c>
      <c r="P22" s="1"/>
      <c r="Q22" s="1"/>
      <c r="R22" s="1">
        <v>9.2534799485734069</v>
      </c>
      <c r="S22" s="1"/>
      <c r="T22" s="1"/>
      <c r="U22" s="1"/>
      <c r="V22" s="1"/>
      <c r="W22" s="1"/>
      <c r="X22" s="1"/>
      <c r="Y22" s="1"/>
      <c r="Z22" s="140">
        <v>11.475998862681106</v>
      </c>
      <c r="AA22" s="1">
        <v>6.1848884932997086</v>
      </c>
      <c r="AB22" s="1"/>
      <c r="AC22" s="1"/>
      <c r="AD22" s="1">
        <v>6.1848884932997086</v>
      </c>
      <c r="AE22" s="1">
        <v>30.924442466498544</v>
      </c>
      <c r="AF22" s="1"/>
      <c r="AG22" s="1"/>
      <c r="AH22" s="1"/>
      <c r="AI22" s="1"/>
      <c r="AJ22" s="140">
        <v>43.294219453097959</v>
      </c>
      <c r="AK22" s="1"/>
      <c r="AL22" s="140"/>
      <c r="AM22" s="1">
        <v>54.770218315779069</v>
      </c>
    </row>
    <row r="23" spans="2:39" hidden="1" outlineLevel="1" x14ac:dyDescent="0.25">
      <c r="B23" s="55"/>
      <c r="C23" s="42" t="s">
        <v>11</v>
      </c>
      <c r="D23" s="1">
        <v>3.3028842146211344</v>
      </c>
      <c r="E23" s="1"/>
      <c r="F23" s="140">
        <v>3.3028842146211344</v>
      </c>
      <c r="G23" s="1"/>
      <c r="H23" s="1"/>
      <c r="I23" s="1"/>
      <c r="J23" s="1"/>
      <c r="K23" s="1"/>
      <c r="L23" s="1"/>
      <c r="M23" s="140"/>
      <c r="N23" s="1"/>
      <c r="O23" s="1"/>
      <c r="P23" s="1"/>
      <c r="Q23" s="1"/>
      <c r="R23" s="1">
        <v>3.3028842146211344</v>
      </c>
      <c r="S23" s="1"/>
      <c r="T23" s="1"/>
      <c r="U23" s="1"/>
      <c r="V23" s="1"/>
      <c r="W23" s="1"/>
      <c r="X23" s="1"/>
      <c r="Y23" s="1"/>
      <c r="Z23" s="140">
        <v>3.3028842146211344</v>
      </c>
      <c r="AA23" s="1"/>
      <c r="AB23" s="1"/>
      <c r="AC23" s="1"/>
      <c r="AD23" s="1"/>
      <c r="AE23" s="1">
        <v>17.804879780953197</v>
      </c>
      <c r="AF23" s="1"/>
      <c r="AG23" s="1"/>
      <c r="AH23" s="1"/>
      <c r="AI23" s="1"/>
      <c r="AJ23" s="140">
        <v>17.804879780953197</v>
      </c>
      <c r="AK23" s="1"/>
      <c r="AL23" s="140"/>
      <c r="AM23" s="1">
        <v>24.410648210195465</v>
      </c>
    </row>
    <row r="24" spans="2:39" hidden="1" outlineLevel="1" x14ac:dyDescent="0.25">
      <c r="B24" s="55"/>
      <c r="C24" s="42" t="s">
        <v>709</v>
      </c>
      <c r="D24" s="1"/>
      <c r="E24" s="1"/>
      <c r="F24" s="140"/>
      <c r="G24" s="1"/>
      <c r="H24" s="1"/>
      <c r="I24" s="1"/>
      <c r="J24" s="1"/>
      <c r="K24" s="1"/>
      <c r="L24" s="1"/>
      <c r="M24" s="140"/>
      <c r="N24" s="1"/>
      <c r="O24" s="1"/>
      <c r="P24" s="1"/>
      <c r="Q24" s="1"/>
      <c r="R24" s="1">
        <v>34.496735636387506</v>
      </c>
      <c r="S24" s="1"/>
      <c r="T24" s="1"/>
      <c r="U24" s="1"/>
      <c r="V24" s="1"/>
      <c r="W24" s="1"/>
      <c r="X24" s="1"/>
      <c r="Y24" s="1"/>
      <c r="Z24" s="140">
        <v>34.496735636387506</v>
      </c>
      <c r="AA24" s="1"/>
      <c r="AB24" s="1"/>
      <c r="AC24" s="1"/>
      <c r="AD24" s="1"/>
      <c r="AE24" s="1">
        <v>21.677760301981753</v>
      </c>
      <c r="AF24" s="1"/>
      <c r="AG24" s="1"/>
      <c r="AH24" s="1"/>
      <c r="AI24" s="1"/>
      <c r="AJ24" s="140">
        <v>21.677760301981753</v>
      </c>
      <c r="AK24" s="1"/>
      <c r="AL24" s="140"/>
      <c r="AM24" s="1">
        <v>56.174495938369262</v>
      </c>
    </row>
    <row r="25" spans="2:39" hidden="1" outlineLevel="1" x14ac:dyDescent="0.25">
      <c r="B25" s="55"/>
      <c r="C25" s="42" t="s">
        <v>8</v>
      </c>
      <c r="D25" s="1"/>
      <c r="E25" s="1"/>
      <c r="F25" s="140"/>
      <c r="G25" s="1"/>
      <c r="H25" s="1"/>
      <c r="I25" s="1"/>
      <c r="J25" s="1"/>
      <c r="K25" s="1"/>
      <c r="L25" s="1"/>
      <c r="M25" s="140"/>
      <c r="N25" s="1"/>
      <c r="O25" s="1"/>
      <c r="P25" s="1"/>
      <c r="Q25" s="1"/>
      <c r="R25" s="1"/>
      <c r="S25" s="1"/>
      <c r="T25" s="1"/>
      <c r="U25" s="1">
        <v>8.452293953793216</v>
      </c>
      <c r="V25" s="1"/>
      <c r="W25" s="1"/>
      <c r="X25" s="1"/>
      <c r="Y25" s="1"/>
      <c r="Z25" s="140">
        <v>8.452293953793216</v>
      </c>
      <c r="AA25" s="1"/>
      <c r="AB25" s="1"/>
      <c r="AC25" s="1"/>
      <c r="AD25" s="1"/>
      <c r="AE25" s="1">
        <v>3.8843837047353755</v>
      </c>
      <c r="AF25" s="1"/>
      <c r="AG25" s="1"/>
      <c r="AH25" s="1"/>
      <c r="AI25" s="1"/>
      <c r="AJ25" s="140">
        <v>3.8843837047353755</v>
      </c>
      <c r="AK25" s="1"/>
      <c r="AL25" s="140"/>
      <c r="AM25" s="1">
        <v>12.336677658528592</v>
      </c>
    </row>
    <row r="26" spans="2:39" hidden="1" outlineLevel="1" x14ac:dyDescent="0.25">
      <c r="B26" s="55"/>
      <c r="C26" s="42" t="s">
        <v>715</v>
      </c>
      <c r="D26" s="1"/>
      <c r="E26" s="1"/>
      <c r="F26" s="140"/>
      <c r="G26" s="1"/>
      <c r="H26" s="1"/>
      <c r="I26" s="1"/>
      <c r="J26" s="1"/>
      <c r="K26" s="1"/>
      <c r="L26" s="1"/>
      <c r="M26" s="140"/>
      <c r="N26" s="1">
        <v>14.742448524461535</v>
      </c>
      <c r="O26" s="1"/>
      <c r="P26" s="1"/>
      <c r="Q26" s="1"/>
      <c r="R26" s="1">
        <v>76.302354253720551</v>
      </c>
      <c r="S26" s="1"/>
      <c r="T26" s="1"/>
      <c r="U26" s="1"/>
      <c r="V26" s="1"/>
      <c r="W26" s="1"/>
      <c r="X26" s="1"/>
      <c r="Y26" s="1"/>
      <c r="Z26" s="140">
        <v>91.044802778182088</v>
      </c>
      <c r="AA26" s="1"/>
      <c r="AB26" s="1"/>
      <c r="AC26" s="1"/>
      <c r="AD26" s="1"/>
      <c r="AE26" s="1">
        <v>52.41302665177156</v>
      </c>
      <c r="AF26" s="1"/>
      <c r="AG26" s="1"/>
      <c r="AH26" s="1"/>
      <c r="AI26" s="1"/>
      <c r="AJ26" s="140">
        <v>52.41302665177156</v>
      </c>
      <c r="AK26" s="1"/>
      <c r="AL26" s="140"/>
      <c r="AM26" s="1">
        <v>143.45782942995365</v>
      </c>
    </row>
    <row r="27" spans="2:39" hidden="1" outlineLevel="1" x14ac:dyDescent="0.25">
      <c r="B27" s="55"/>
      <c r="C27" s="42" t="s">
        <v>7</v>
      </c>
      <c r="D27" s="1">
        <v>6.547815230961298</v>
      </c>
      <c r="E27" s="1"/>
      <c r="F27" s="140">
        <v>6.547815230961298</v>
      </c>
      <c r="G27" s="1"/>
      <c r="H27" s="1"/>
      <c r="I27" s="1">
        <v>6.547815230961298</v>
      </c>
      <c r="J27" s="1"/>
      <c r="K27" s="1"/>
      <c r="L27" s="1"/>
      <c r="M27" s="140">
        <v>6.547815230961298</v>
      </c>
      <c r="N27" s="1"/>
      <c r="O27" s="1"/>
      <c r="P27" s="1"/>
      <c r="Q27" s="1">
        <v>10.37207800594085</v>
      </c>
      <c r="R27" s="1">
        <v>27.382661964327468</v>
      </c>
      <c r="S27" s="1"/>
      <c r="T27" s="1"/>
      <c r="U27" s="1"/>
      <c r="V27" s="1"/>
      <c r="W27" s="1"/>
      <c r="X27" s="1"/>
      <c r="Y27" s="1">
        <v>6.547815230961298</v>
      </c>
      <c r="Z27" s="140">
        <v>44.302555201229616</v>
      </c>
      <c r="AA27" s="1"/>
      <c r="AB27" s="1">
        <v>6.547815230961298</v>
      </c>
      <c r="AC27" s="1"/>
      <c r="AD27" s="1"/>
      <c r="AE27" s="1">
        <v>17.421072811527964</v>
      </c>
      <c r="AF27" s="1"/>
      <c r="AG27" s="1"/>
      <c r="AH27" s="1"/>
      <c r="AI27" s="1"/>
      <c r="AJ27" s="140">
        <v>23.968888042489262</v>
      </c>
      <c r="AK27" s="1"/>
      <c r="AL27" s="140"/>
      <c r="AM27" s="1">
        <v>81.367073705641474</v>
      </c>
    </row>
    <row r="28" spans="2:39" hidden="1" outlineLevel="1" x14ac:dyDescent="0.25">
      <c r="B28" s="55"/>
      <c r="C28" s="42" t="s">
        <v>717</v>
      </c>
      <c r="D28" s="1">
        <v>5.949027338208011</v>
      </c>
      <c r="E28" s="1"/>
      <c r="F28" s="140">
        <v>5.949027338208011</v>
      </c>
      <c r="G28" s="1"/>
      <c r="H28" s="1"/>
      <c r="I28" s="1"/>
      <c r="J28" s="1"/>
      <c r="K28" s="1"/>
      <c r="L28" s="1"/>
      <c r="M28" s="140"/>
      <c r="N28" s="1"/>
      <c r="O28" s="1"/>
      <c r="P28" s="1"/>
      <c r="Q28" s="1"/>
      <c r="R28" s="1">
        <v>17.838843505638838</v>
      </c>
      <c r="S28" s="1"/>
      <c r="T28" s="1"/>
      <c r="U28" s="1"/>
      <c r="V28" s="1">
        <v>23.554240852185032</v>
      </c>
      <c r="W28" s="1"/>
      <c r="X28" s="1"/>
      <c r="Y28" s="1"/>
      <c r="Z28" s="140">
        <v>41.393084357823867</v>
      </c>
      <c r="AA28" s="1"/>
      <c r="AB28" s="1">
        <v>17.60521351397702</v>
      </c>
      <c r="AC28" s="1"/>
      <c r="AD28" s="1"/>
      <c r="AE28" s="1">
        <v>10.015684014469576</v>
      </c>
      <c r="AF28" s="1"/>
      <c r="AG28" s="1">
        <v>5.949027338208011</v>
      </c>
      <c r="AH28" s="1">
        <v>5.949027338208011</v>
      </c>
      <c r="AI28" s="1"/>
      <c r="AJ28" s="140">
        <v>39.518952204862622</v>
      </c>
      <c r="AK28" s="1"/>
      <c r="AL28" s="140"/>
      <c r="AM28" s="1">
        <v>86.861063900894493</v>
      </c>
    </row>
    <row r="29" spans="2:39" hidden="1" outlineLevel="1" x14ac:dyDescent="0.25">
      <c r="B29" s="55"/>
      <c r="C29" s="42" t="s">
        <v>12</v>
      </c>
      <c r="D29" s="1"/>
      <c r="E29" s="1"/>
      <c r="F29" s="140"/>
      <c r="G29" s="1"/>
      <c r="H29" s="1"/>
      <c r="I29" s="1"/>
      <c r="J29" s="1"/>
      <c r="K29" s="1"/>
      <c r="L29" s="1"/>
      <c r="M29" s="140"/>
      <c r="N29" s="1"/>
      <c r="O29" s="1"/>
      <c r="P29" s="1"/>
      <c r="Q29" s="1"/>
      <c r="R29" s="1">
        <v>1.8696581196581197</v>
      </c>
      <c r="S29" s="1"/>
      <c r="T29" s="1"/>
      <c r="U29" s="1"/>
      <c r="V29" s="1"/>
      <c r="W29" s="1"/>
      <c r="X29" s="1"/>
      <c r="Y29" s="1"/>
      <c r="Z29" s="140">
        <v>1.8696581196581197</v>
      </c>
      <c r="AA29" s="1"/>
      <c r="AB29" s="1"/>
      <c r="AC29" s="1">
        <v>2.192469977280104</v>
      </c>
      <c r="AD29" s="1"/>
      <c r="AE29" s="1">
        <v>21.388888888888886</v>
      </c>
      <c r="AF29" s="1">
        <v>6.5064102564102555</v>
      </c>
      <c r="AG29" s="1"/>
      <c r="AH29" s="1"/>
      <c r="AI29" s="1"/>
      <c r="AJ29" s="140">
        <v>30.087769122579246</v>
      </c>
      <c r="AK29" s="1"/>
      <c r="AL29" s="140"/>
      <c r="AM29" s="1">
        <v>31.957427242237365</v>
      </c>
    </row>
    <row r="30" spans="2:39" hidden="1" outlineLevel="1" x14ac:dyDescent="0.25">
      <c r="B30" s="55"/>
      <c r="C30" s="42" t="s">
        <v>719</v>
      </c>
      <c r="D30" s="1"/>
      <c r="E30" s="1"/>
      <c r="F30" s="140"/>
      <c r="G30" s="1"/>
      <c r="H30" s="1"/>
      <c r="I30" s="1"/>
      <c r="J30" s="1"/>
      <c r="K30" s="1"/>
      <c r="L30" s="1"/>
      <c r="M30" s="140"/>
      <c r="N30" s="1"/>
      <c r="O30" s="1"/>
      <c r="P30" s="1"/>
      <c r="Q30" s="1"/>
      <c r="R30" s="1"/>
      <c r="S30" s="1">
        <v>9.5808038501957089</v>
      </c>
      <c r="T30" s="1"/>
      <c r="U30" s="1"/>
      <c r="V30" s="1"/>
      <c r="W30" s="1"/>
      <c r="X30" s="1"/>
      <c r="Y30" s="1"/>
      <c r="Z30" s="140">
        <v>9.5808038501957089</v>
      </c>
      <c r="AA30" s="1"/>
      <c r="AB30" s="1"/>
      <c r="AC30" s="1"/>
      <c r="AD30" s="1"/>
      <c r="AE30" s="1">
        <v>9.5808038501957089</v>
      </c>
      <c r="AF30" s="1"/>
      <c r="AG30" s="1"/>
      <c r="AH30" s="1"/>
      <c r="AI30" s="1"/>
      <c r="AJ30" s="140">
        <v>9.5808038501957089</v>
      </c>
      <c r="AK30" s="1"/>
      <c r="AL30" s="140"/>
      <c r="AM30" s="1">
        <v>19.161607700391418</v>
      </c>
    </row>
    <row r="31" spans="2:39" hidden="1" outlineLevel="1" x14ac:dyDescent="0.25">
      <c r="B31" s="55"/>
      <c r="C31" s="42" t="s">
        <v>16</v>
      </c>
      <c r="D31" s="1"/>
      <c r="E31" s="1"/>
      <c r="F31" s="140"/>
      <c r="G31" s="1"/>
      <c r="H31" s="1"/>
      <c r="I31" s="1"/>
      <c r="J31" s="1"/>
      <c r="K31" s="1"/>
      <c r="L31" s="1"/>
      <c r="M31" s="14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40"/>
      <c r="AA31" s="1"/>
      <c r="AB31" s="1">
        <v>5.0890378655167767</v>
      </c>
      <c r="AC31" s="1"/>
      <c r="AD31" s="1"/>
      <c r="AE31" s="1"/>
      <c r="AF31" s="1"/>
      <c r="AG31" s="1"/>
      <c r="AH31" s="1"/>
      <c r="AI31" s="1"/>
      <c r="AJ31" s="140">
        <v>5.0890378655167767</v>
      </c>
      <c r="AK31" s="1"/>
      <c r="AL31" s="140"/>
      <c r="AM31" s="1">
        <v>5.0890378655167767</v>
      </c>
    </row>
    <row r="32" spans="2:39" hidden="1" outlineLevel="1" x14ac:dyDescent="0.25">
      <c r="B32" s="55"/>
      <c r="C32" s="42" t="s">
        <v>1</v>
      </c>
      <c r="D32" s="1"/>
      <c r="E32" s="1"/>
      <c r="F32" s="140"/>
      <c r="G32" s="1"/>
      <c r="H32" s="1"/>
      <c r="I32" s="1"/>
      <c r="J32" s="1"/>
      <c r="K32" s="1"/>
      <c r="L32" s="1"/>
      <c r="M32" s="140"/>
      <c r="N32" s="1"/>
      <c r="O32" s="1"/>
      <c r="P32" s="1"/>
      <c r="Q32" s="1"/>
      <c r="R32" s="1">
        <v>1.4697792781985812</v>
      </c>
      <c r="S32" s="1"/>
      <c r="T32" s="1"/>
      <c r="U32" s="1"/>
      <c r="V32" s="1"/>
      <c r="W32" s="1"/>
      <c r="X32" s="1"/>
      <c r="Y32" s="1"/>
      <c r="Z32" s="140">
        <v>1.4697792781985812</v>
      </c>
      <c r="AA32" s="1"/>
      <c r="AB32" s="1"/>
      <c r="AC32" s="1"/>
      <c r="AD32" s="1"/>
      <c r="AE32" s="1">
        <v>25.124799045038529</v>
      </c>
      <c r="AF32" s="1"/>
      <c r="AG32" s="1"/>
      <c r="AH32" s="1"/>
      <c r="AI32" s="1"/>
      <c r="AJ32" s="140">
        <v>25.124799045038529</v>
      </c>
      <c r="AK32" s="1"/>
      <c r="AL32" s="140"/>
      <c r="AM32" s="1">
        <v>26.594578323237108</v>
      </c>
    </row>
    <row r="33" spans="2:39" hidden="1" outlineLevel="1" x14ac:dyDescent="0.25">
      <c r="B33" s="57"/>
      <c r="C33" s="42" t="s">
        <v>14</v>
      </c>
      <c r="D33" s="1"/>
      <c r="E33" s="1"/>
      <c r="F33" s="140"/>
      <c r="G33" s="1"/>
      <c r="H33" s="1"/>
      <c r="I33" s="1"/>
      <c r="J33" s="1"/>
      <c r="K33" s="1"/>
      <c r="L33" s="1"/>
      <c r="M33" s="14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40"/>
      <c r="AA33" s="1"/>
      <c r="AB33" s="1"/>
      <c r="AC33" s="1"/>
      <c r="AD33" s="1"/>
      <c r="AE33" s="1">
        <v>13.641133775497433</v>
      </c>
      <c r="AF33" s="1"/>
      <c r="AG33" s="1"/>
      <c r="AH33" s="1"/>
      <c r="AI33" s="1">
        <v>20.461700663246148</v>
      </c>
      <c r="AJ33" s="140">
        <v>34.102834438743585</v>
      </c>
      <c r="AK33" s="1"/>
      <c r="AL33" s="140"/>
      <c r="AM33" s="1">
        <v>34.102834438743585</v>
      </c>
    </row>
    <row r="34" spans="2:39" collapsed="1" x14ac:dyDescent="0.25">
      <c r="B34" s="58" t="s">
        <v>961</v>
      </c>
      <c r="C34" s="58"/>
      <c r="D34" s="59">
        <v>15.799726783790444</v>
      </c>
      <c r="E34" s="59"/>
      <c r="F34" s="141">
        <v>15.799726783790444</v>
      </c>
      <c r="G34" s="59"/>
      <c r="H34" s="59"/>
      <c r="I34" s="59">
        <v>6.547815230961298</v>
      </c>
      <c r="J34" s="59"/>
      <c r="K34" s="59"/>
      <c r="L34" s="59"/>
      <c r="M34" s="141">
        <v>6.547815230961298</v>
      </c>
      <c r="N34" s="59">
        <v>14.742448524461535</v>
      </c>
      <c r="O34" s="59">
        <v>2.2225189141076989</v>
      </c>
      <c r="P34" s="59"/>
      <c r="Q34" s="59">
        <v>10.37207800594085</v>
      </c>
      <c r="R34" s="59">
        <v>171.9163969211256</v>
      </c>
      <c r="S34" s="59">
        <v>9.5808038501957089</v>
      </c>
      <c r="T34" s="59"/>
      <c r="U34" s="59">
        <v>8.452293953793216</v>
      </c>
      <c r="V34" s="59">
        <v>23.554240852185032</v>
      </c>
      <c r="W34" s="59"/>
      <c r="X34" s="59"/>
      <c r="Y34" s="59">
        <v>6.547815230961298</v>
      </c>
      <c r="Z34" s="141">
        <v>247.38859625277095</v>
      </c>
      <c r="AA34" s="59">
        <v>6.1848884932997086</v>
      </c>
      <c r="AB34" s="59">
        <v>29.242066610455094</v>
      </c>
      <c r="AC34" s="59">
        <v>2.192469977280104</v>
      </c>
      <c r="AD34" s="59">
        <v>6.1848884932997086</v>
      </c>
      <c r="AE34" s="59">
        <v>223.87687529155849</v>
      </c>
      <c r="AF34" s="59">
        <v>6.5064102564102555</v>
      </c>
      <c r="AG34" s="59">
        <v>5.949027338208011</v>
      </c>
      <c r="AH34" s="59">
        <v>5.949027338208011</v>
      </c>
      <c r="AI34" s="59">
        <v>20.461700663246148</v>
      </c>
      <c r="AJ34" s="141">
        <v>306.54735446196554</v>
      </c>
      <c r="AK34" s="59"/>
      <c r="AL34" s="141"/>
      <c r="AM34" s="59">
        <v>576.28349272948822</v>
      </c>
    </row>
    <row r="35" spans="2:39" collapsed="1" x14ac:dyDescent="0.25"/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2"/>
  <sheetViews>
    <sheetView workbookViewId="0">
      <pane ySplit="10" topLeftCell="A11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5.7109375" customWidth="1"/>
    <col min="3" max="3" width="23.7109375" bestFit="1" customWidth="1"/>
    <col min="4" max="4" width="10.42578125" bestFit="1" customWidth="1"/>
    <col min="5" max="5" width="5.5703125" style="47" bestFit="1" customWidth="1"/>
    <col min="6" max="6" width="10.42578125" bestFit="1" customWidth="1"/>
    <col min="7" max="7" width="5.5703125" style="47" bestFit="1" customWidth="1"/>
    <col min="8" max="8" width="10.42578125" bestFit="1" customWidth="1"/>
    <col min="9" max="9" width="5.5703125" style="47" bestFit="1" customWidth="1"/>
    <col min="10" max="10" width="10.42578125" bestFit="1" customWidth="1"/>
    <col min="11" max="11" width="5.5703125" style="47" bestFit="1" customWidth="1"/>
    <col min="12" max="12" width="10" bestFit="1" customWidth="1"/>
    <col min="13" max="13" width="5.5703125" style="47" bestFit="1" customWidth="1"/>
  </cols>
  <sheetData>
    <row r="1" spans="1:13" x14ac:dyDescent="0.25">
      <c r="A1" s="7" t="s">
        <v>504</v>
      </c>
    </row>
    <row r="3" spans="1:13" ht="18.75" x14ac:dyDescent="0.3">
      <c r="A3" s="8" t="s">
        <v>704</v>
      </c>
    </row>
    <row r="5" spans="1:13" x14ac:dyDescent="0.25">
      <c r="A5" t="s">
        <v>502</v>
      </c>
      <c r="B5" s="4" t="s">
        <v>721</v>
      </c>
    </row>
    <row r="6" spans="1:13" x14ac:dyDescent="0.25">
      <c r="A6" t="s">
        <v>503</v>
      </c>
      <c r="B6" t="s">
        <v>506</v>
      </c>
    </row>
    <row r="8" spans="1:13" x14ac:dyDescent="0.25">
      <c r="B8" s="2"/>
      <c r="C8" s="2"/>
      <c r="D8" s="158" t="s">
        <v>647</v>
      </c>
      <c r="E8" s="158"/>
      <c r="F8" s="158"/>
      <c r="G8" s="158"/>
      <c r="H8" s="158"/>
      <c r="I8" s="158"/>
      <c r="J8" s="158"/>
      <c r="K8" s="158"/>
      <c r="L8" s="2"/>
      <c r="M8" s="51"/>
    </row>
    <row r="9" spans="1:13" ht="15" customHeight="1" x14ac:dyDescent="0.25">
      <c r="B9" s="2"/>
      <c r="C9" s="2"/>
      <c r="D9" s="158" t="s">
        <v>674</v>
      </c>
      <c r="E9" s="158"/>
      <c r="F9" s="158" t="s">
        <v>507</v>
      </c>
      <c r="G9" s="158"/>
      <c r="H9" s="158" t="s">
        <v>508</v>
      </c>
      <c r="I9" s="158"/>
      <c r="J9" s="158" t="s">
        <v>509</v>
      </c>
      <c r="K9" s="158"/>
      <c r="L9" s="157" t="s">
        <v>673</v>
      </c>
      <c r="M9" s="157"/>
    </row>
    <row r="10" spans="1:13" x14ac:dyDescent="0.25">
      <c r="B10" s="3" t="s">
        <v>20</v>
      </c>
      <c r="C10" s="3" t="s">
        <v>43</v>
      </c>
      <c r="D10" s="6" t="s">
        <v>44</v>
      </c>
      <c r="E10" s="50" t="s">
        <v>24</v>
      </c>
      <c r="F10" s="6" t="s">
        <v>44</v>
      </c>
      <c r="G10" s="50" t="s">
        <v>24</v>
      </c>
      <c r="H10" s="6" t="s">
        <v>44</v>
      </c>
      <c r="I10" s="50" t="s">
        <v>24</v>
      </c>
      <c r="J10" s="6" t="s">
        <v>44</v>
      </c>
      <c r="K10" s="50" t="s">
        <v>24</v>
      </c>
      <c r="L10" s="27" t="s">
        <v>23</v>
      </c>
      <c r="M10" s="50" t="s">
        <v>24</v>
      </c>
    </row>
    <row r="11" spans="1:13" x14ac:dyDescent="0.25">
      <c r="B11" s="20" t="s">
        <v>672</v>
      </c>
      <c r="C11" s="21" t="s">
        <v>2</v>
      </c>
      <c r="D11" s="22">
        <f>SUM(D16,D21,D24,D28,D32,D37,D42,D45,D50,D55,D59,D63,D67,D72,D75,D78,D81,D85,D89,D94,D98)</f>
        <v>45115.343667880908</v>
      </c>
      <c r="E11" s="45">
        <f>D11/D15</f>
        <v>0.95488363241317342</v>
      </c>
      <c r="F11" s="22">
        <f>SUM(F16,F21,F24,F28,F32,F37,F42,F45,F50,F55,F59,F63,F67,F72,F75,F78,F81,F85,F89,F94,F98)</f>
        <v>3674.3393416772537</v>
      </c>
      <c r="G11" s="45">
        <f>F11/F15</f>
        <v>0.90316130188701327</v>
      </c>
      <c r="H11" s="22">
        <f>SUM(H16,H21,H24,H28,H32,H37,H42,H45,H50,H55,H59,H63,H67,H72,H75,H78,H81,H85,H89,H94,H98)</f>
        <v>5644.3695671647083</v>
      </c>
      <c r="I11" s="45">
        <f>H11/H15</f>
        <v>0.94633679813928828</v>
      </c>
      <c r="J11" s="22">
        <f>SUM(J16,J21,J24,J28,J32,J37,J42,J45,J50,J55,J59,J63,J67,J72,J75,J78,J81,J85,J89,J94,J98)</f>
        <v>2261.93021153675</v>
      </c>
      <c r="K11" s="45">
        <f>J11/J15</f>
        <v>0.85954488538757601</v>
      </c>
      <c r="L11" s="22">
        <f>SUM(L16,L21,L24,L28,L32,L37,L42,L45,L50,L55,L59,L63,L67,L72,L75,L78,L81,L85,L89,L94,L98)</f>
        <v>56695.9827882596</v>
      </c>
      <c r="M11" s="45">
        <f>L11/L15</f>
        <v>0.94633285709627435</v>
      </c>
    </row>
    <row r="12" spans="1:13" x14ac:dyDescent="0.25">
      <c r="B12" s="20"/>
      <c r="C12" s="21" t="s">
        <v>3</v>
      </c>
      <c r="D12" s="22">
        <f>SUM(D17,D22,D25,D29,D33,D38,D43,D46,D51,D56,D60,D64,D68,D73,D76,D79,D82,D86,D90,D95,D99)</f>
        <v>1947.4060312105855</v>
      </c>
      <c r="E12" s="45">
        <f>D12/D15</f>
        <v>4.1217599018082127E-2</v>
      </c>
      <c r="F12" s="22">
        <f>SUM(F17,F22,F25,F29,F33,F38,F43,F46,F51,F56,F60,F64,F68,F73,F76,F79,F82,F86,F90,F95,F99)</f>
        <v>358.56906613820422</v>
      </c>
      <c r="G12" s="45">
        <f>F12/F15</f>
        <v>8.8137124657071755E-2</v>
      </c>
      <c r="H12" s="22">
        <f>SUM(H17,H22,H25,H29,H33,H38,H43,H46,H51,H56,H60,H64,H68,H73,H76,H79,H82,H86,H90,H95,H99)</f>
        <v>241.34483178410807</v>
      </c>
      <c r="I12" s="45">
        <f>H12/H15</f>
        <v>4.0463951312947971E-2</v>
      </c>
      <c r="J12" s="22">
        <f>SUM(J17,J22,J25,J29,J33,J38,J43,J46,J51,J56,J60,J64,J68,J73,J76,J79,J82,J86,J90,J95,J99)</f>
        <v>358.88838126697613</v>
      </c>
      <c r="K12" s="45">
        <f>J12/J15</f>
        <v>0.13637939445243744</v>
      </c>
      <c r="L12" s="22">
        <f>SUM(L17,L22,L25,L29,L33,L38,L43,L46,L51,L56,L60,L64,L68,L73,L76,L79,L82,L86,L90,L95,L99)</f>
        <v>2906.2083103998739</v>
      </c>
      <c r="M12" s="45">
        <f>L12/L15</f>
        <v>4.850855878041431E-2</v>
      </c>
    </row>
    <row r="13" spans="1:13" x14ac:dyDescent="0.25">
      <c r="B13" s="20"/>
      <c r="C13" s="21" t="s">
        <v>6</v>
      </c>
      <c r="D13" s="22">
        <f>SUM(D18,D26,D30,D34,D39,D47,D52,D57,D65,D69,D83,D87,D91,D96,D100)</f>
        <v>154.23266925550638</v>
      </c>
      <c r="E13" s="45">
        <f>D13/D15</f>
        <v>3.2643938731719531E-3</v>
      </c>
      <c r="F13" s="22">
        <f>SUM(F18,F26,F30,F34,F39,F47,F52,F57,F65,F69,F83,F87,F91,F96,F100)</f>
        <v>28.421040479973961</v>
      </c>
      <c r="G13" s="45">
        <f>F13/F15</f>
        <v>6.9859589803590539E-3</v>
      </c>
      <c r="H13" s="22">
        <f>SUM(H18,H26,H30,H34,H39,H47,H52,H57,H65,H69,H83,H87,H91,H96,H100)</f>
        <v>60.896371207351351</v>
      </c>
      <c r="I13" s="45">
        <f>H13/H15</f>
        <v>1.0209904978921229E-2</v>
      </c>
      <c r="J13" s="22">
        <f>SUM(J18,J26,J30,J34,J39,J47,J52,J57,J65,J69,J83,J87,J91,J96,J100)</f>
        <v>0</v>
      </c>
      <c r="K13" s="45">
        <f>J13/J15</f>
        <v>0</v>
      </c>
      <c r="L13" s="22">
        <f>SUM(L18,L26,L30,L34,L39,L47,L52,L57,L65,L69,L83,L87,L91,L96,L100)</f>
        <v>243.5500809428317</v>
      </c>
      <c r="M13" s="45">
        <f>L13/L15</f>
        <v>4.0651812105528167E-3</v>
      </c>
    </row>
    <row r="14" spans="1:13" x14ac:dyDescent="0.25">
      <c r="B14" s="23"/>
      <c r="C14" s="21" t="s">
        <v>5</v>
      </c>
      <c r="D14" s="22">
        <f>SUM(D19,D35,D40,D48,D53,D61,D70,D92,D101)</f>
        <v>29.972272466990049</v>
      </c>
      <c r="E14" s="45">
        <f>D14/D15</f>
        <v>6.3437469557241439E-4</v>
      </c>
      <c r="F14" s="22">
        <f>SUM(F19,F35,F40,F48,F53,F61,F70,F92,F101)</f>
        <v>6.9796499800370437</v>
      </c>
      <c r="G14" s="45">
        <f>F14/F15</f>
        <v>1.7156144755558699E-3</v>
      </c>
      <c r="H14" s="22">
        <f>SUM(H19,H35,H40,H48,H53,H61,H70,H92,H101)</f>
        <v>17.829773911032561</v>
      </c>
      <c r="I14" s="45">
        <f>H14/H15</f>
        <v>2.9893455688426219E-3</v>
      </c>
      <c r="J14" s="22">
        <f>SUM(J19,J35,J40,J48,J53,J61,J70,J92,J101)</f>
        <v>10.725437054384997</v>
      </c>
      <c r="K14" s="45">
        <f>J14/J15</f>
        <v>4.075720159986568E-3</v>
      </c>
      <c r="L14" s="22">
        <f>SUM(L19,L35,L40,L48,L53,L61,L70,L92,L101)</f>
        <v>65.507133412444645</v>
      </c>
      <c r="M14" s="45">
        <f>L14/L15</f>
        <v>1.0934029127584424E-3</v>
      </c>
    </row>
    <row r="15" spans="1:13" x14ac:dyDescent="0.25">
      <c r="B15" s="24" t="s">
        <v>673</v>
      </c>
      <c r="C15" s="24"/>
      <c r="D15" s="25">
        <f>SUM(D11:D14)</f>
        <v>47246.954640813994</v>
      </c>
      <c r="E15" s="46">
        <f>D15/D15</f>
        <v>1</v>
      </c>
      <c r="F15" s="25">
        <f>SUM(F11:F14)</f>
        <v>4068.3090982754693</v>
      </c>
      <c r="G15" s="46">
        <f>F15/F15</f>
        <v>1</v>
      </c>
      <c r="H15" s="25">
        <f>SUM(H11:H14)</f>
        <v>5964.4405440671999</v>
      </c>
      <c r="I15" s="46">
        <f>H15/H15</f>
        <v>1</v>
      </c>
      <c r="J15" s="25">
        <f>SUM(J11:J14)</f>
        <v>2631.5440298581111</v>
      </c>
      <c r="K15" s="46">
        <f>J15/J15</f>
        <v>1</v>
      </c>
      <c r="L15" s="25">
        <f>SUM(L11:L14)</f>
        <v>59911.248313014752</v>
      </c>
      <c r="M15" s="46">
        <f>L15/L15</f>
        <v>1</v>
      </c>
    </row>
    <row r="16" spans="1:13" x14ac:dyDescent="0.25">
      <c r="B16" s="55" t="s">
        <v>705</v>
      </c>
      <c r="C16" s="42" t="s">
        <v>2</v>
      </c>
      <c r="D16" s="1">
        <v>667.96795727636743</v>
      </c>
      <c r="E16" s="47">
        <v>0.90756302521008392</v>
      </c>
      <c r="F16" s="1">
        <v>41.087736028991038</v>
      </c>
      <c r="G16" s="47">
        <v>1</v>
      </c>
      <c r="H16" s="1">
        <v>30.685914552736978</v>
      </c>
      <c r="I16" s="47">
        <v>0.90909090909090895</v>
      </c>
      <c r="J16" s="1">
        <v>17.780151312861591</v>
      </c>
      <c r="K16" s="47">
        <v>0.8</v>
      </c>
      <c r="L16" s="1">
        <v>757.52175917095701</v>
      </c>
      <c r="M16" s="47">
        <v>0.90931436888237527</v>
      </c>
    </row>
    <row r="17" spans="2:13" x14ac:dyDescent="0.25">
      <c r="B17" s="55"/>
      <c r="C17" s="42" t="s">
        <v>3</v>
      </c>
      <c r="D17" s="1">
        <v>55.663996439697378</v>
      </c>
      <c r="E17" s="47">
        <v>7.5630252100840456E-2</v>
      </c>
      <c r="F17" s="1"/>
      <c r="G17" s="47">
        <v>0</v>
      </c>
      <c r="H17" s="1">
        <v>3.0685914552736979</v>
      </c>
      <c r="I17" s="47">
        <v>9.0909090909090898E-2</v>
      </c>
      <c r="J17" s="1">
        <v>2.2225189141076989</v>
      </c>
      <c r="K17" s="47">
        <v>0.1</v>
      </c>
      <c r="L17" s="1">
        <v>60.955106809078771</v>
      </c>
      <c r="M17" s="47">
        <v>7.3169323266589398E-2</v>
      </c>
    </row>
    <row r="18" spans="2:13" x14ac:dyDescent="0.25">
      <c r="B18" s="55"/>
      <c r="C18" s="42" t="s">
        <v>6</v>
      </c>
      <c r="D18" s="1">
        <v>6.1848884932997086</v>
      </c>
      <c r="E18" s="47">
        <v>8.4033613445378286E-3</v>
      </c>
      <c r="F18" s="1"/>
      <c r="G18" s="47">
        <v>0</v>
      </c>
      <c r="H18" s="1"/>
      <c r="I18" s="47">
        <v>0</v>
      </c>
      <c r="J18" s="1"/>
      <c r="K18" s="47">
        <v>0</v>
      </c>
      <c r="L18" s="1">
        <v>6.1848884932997086</v>
      </c>
      <c r="M18" s="47">
        <v>7.4242197122465327E-3</v>
      </c>
    </row>
    <row r="19" spans="2:13" x14ac:dyDescent="0.25">
      <c r="B19" s="57"/>
      <c r="C19" s="42" t="s">
        <v>5</v>
      </c>
      <c r="D19" s="1">
        <v>6.1848884932997086</v>
      </c>
      <c r="E19" s="47">
        <v>8.4033613445378286E-3</v>
      </c>
      <c r="F19" s="1"/>
      <c r="G19" s="47">
        <v>0</v>
      </c>
      <c r="H19" s="1"/>
      <c r="I19" s="47">
        <v>0</v>
      </c>
      <c r="J19" s="1">
        <v>2.2225189141076989</v>
      </c>
      <c r="K19" s="47">
        <v>0.1</v>
      </c>
      <c r="L19" s="1">
        <v>8.4074074074074083</v>
      </c>
      <c r="M19" s="47">
        <v>1.0092088138788844E-2</v>
      </c>
    </row>
    <row r="20" spans="2:13" x14ac:dyDescent="0.25">
      <c r="B20" s="58" t="s">
        <v>706</v>
      </c>
      <c r="C20" s="58"/>
      <c r="D20" s="59">
        <v>736.00173070266419</v>
      </c>
      <c r="E20" s="62">
        <v>1.5577760223870037E-2</v>
      </c>
      <c r="F20" s="59">
        <v>41.087736028991038</v>
      </c>
      <c r="G20" s="62">
        <v>1.0099462709558591E-2</v>
      </c>
      <c r="H20" s="59">
        <v>33.754506008010679</v>
      </c>
      <c r="I20" s="62">
        <v>5.6592912207979219E-3</v>
      </c>
      <c r="J20" s="59">
        <v>22.225189141076989</v>
      </c>
      <c r="K20" s="62">
        <v>8.4456839364665092E-3</v>
      </c>
      <c r="L20" s="59">
        <v>833.06916188074285</v>
      </c>
      <c r="M20" s="62">
        <v>1.3905054315147226E-2</v>
      </c>
    </row>
    <row r="21" spans="2:13" x14ac:dyDescent="0.25">
      <c r="B21" s="55" t="s">
        <v>11</v>
      </c>
      <c r="C21" s="42" t="s">
        <v>2</v>
      </c>
      <c r="D21" s="1">
        <v>793.84674676236784</v>
      </c>
      <c r="E21" s="47">
        <v>0.93209876543209891</v>
      </c>
      <c r="F21" s="1">
        <v>55.866206896551716</v>
      </c>
      <c r="G21" s="47">
        <v>1</v>
      </c>
      <c r="H21" s="1">
        <v>96.098540862396149</v>
      </c>
      <c r="I21" s="47">
        <v>0.92307692307692313</v>
      </c>
      <c r="J21" s="1">
        <v>36.331726360832484</v>
      </c>
      <c r="K21" s="47">
        <v>0.84615384615384615</v>
      </c>
      <c r="L21" s="1">
        <v>982.14322088214817</v>
      </c>
      <c r="M21" s="47">
        <v>0.93130593398395778</v>
      </c>
    </row>
    <row r="22" spans="2:13" x14ac:dyDescent="0.25">
      <c r="B22" s="57"/>
      <c r="C22" s="42" t="s">
        <v>3</v>
      </c>
      <c r="D22" s="1">
        <v>57.829895459510055</v>
      </c>
      <c r="E22" s="47">
        <v>6.7901234567901023E-2</v>
      </c>
      <c r="F22" s="1"/>
      <c r="G22" s="47">
        <v>0</v>
      </c>
      <c r="H22" s="1">
        <v>8.00821173853301</v>
      </c>
      <c r="I22" s="47">
        <v>7.69230769230769E-2</v>
      </c>
      <c r="J22" s="1">
        <v>6.6057684292422687</v>
      </c>
      <c r="K22" s="47">
        <v>0.15384615384615383</v>
      </c>
      <c r="L22" s="1">
        <v>72.443875627285337</v>
      </c>
      <c r="M22" s="47">
        <v>6.8694066016042249E-2</v>
      </c>
    </row>
    <row r="23" spans="2:13" x14ac:dyDescent="0.25">
      <c r="B23" s="58" t="s">
        <v>30</v>
      </c>
      <c r="C23" s="58"/>
      <c r="D23" s="59">
        <v>851.67664222187796</v>
      </c>
      <c r="E23" s="62">
        <v>1.8026064297616384E-2</v>
      </c>
      <c r="F23" s="59">
        <v>55.866206896551716</v>
      </c>
      <c r="G23" s="62">
        <v>1.373204580749114E-2</v>
      </c>
      <c r="H23" s="59">
        <v>104.10675260092916</v>
      </c>
      <c r="I23" s="62">
        <v>1.7454571276510358E-2</v>
      </c>
      <c r="J23" s="59">
        <v>42.937494790074751</v>
      </c>
      <c r="K23" s="62">
        <v>1.6316464517749256E-2</v>
      </c>
      <c r="L23" s="59">
        <v>1054.5870965094334</v>
      </c>
      <c r="M23" s="62">
        <v>1.7602489118564088E-2</v>
      </c>
    </row>
    <row r="24" spans="2:13" x14ac:dyDescent="0.25">
      <c r="B24" s="61" t="s">
        <v>707</v>
      </c>
      <c r="C24" s="42" t="s">
        <v>2</v>
      </c>
      <c r="D24" s="1">
        <v>2576.7515285017798</v>
      </c>
      <c r="E24" s="47">
        <v>0.96089385474860334</v>
      </c>
      <c r="F24" s="1">
        <v>77.898840885142249</v>
      </c>
      <c r="G24" s="47">
        <v>1</v>
      </c>
      <c r="H24" s="1">
        <v>93.869463197220952</v>
      </c>
      <c r="I24" s="47">
        <v>0.94117647058823528</v>
      </c>
      <c r="J24" s="1">
        <v>94.5340663302091</v>
      </c>
      <c r="K24" s="47">
        <v>0.9375</v>
      </c>
      <c r="L24" s="1">
        <v>2843.053898914352</v>
      </c>
      <c r="M24" s="47">
        <v>0.96046171723607721</v>
      </c>
    </row>
    <row r="25" spans="2:13" x14ac:dyDescent="0.25">
      <c r="B25" s="61"/>
      <c r="C25" s="42" t="s">
        <v>3</v>
      </c>
      <c r="D25" s="1">
        <v>89.886681226806502</v>
      </c>
      <c r="E25" s="47">
        <v>3.3519553072625781E-2</v>
      </c>
      <c r="F25" s="1"/>
      <c r="G25" s="47">
        <v>0</v>
      </c>
      <c r="H25" s="1">
        <v>5.8668414498263086</v>
      </c>
      <c r="I25" s="47">
        <v>5.8823529411764698E-2</v>
      </c>
      <c r="J25" s="1">
        <v>6.3022710886806053</v>
      </c>
      <c r="K25" s="47">
        <v>6.2499999999999979E-2</v>
      </c>
      <c r="L25" s="1">
        <v>102.05579376531341</v>
      </c>
      <c r="M25" s="47">
        <v>3.4477251019108014E-2</v>
      </c>
    </row>
    <row r="26" spans="2:13" x14ac:dyDescent="0.25">
      <c r="B26" s="57"/>
      <c r="C26" s="42" t="s">
        <v>6</v>
      </c>
      <c r="D26" s="1">
        <v>14.981113537801084</v>
      </c>
      <c r="E26" s="47">
        <v>5.5865921787709638E-3</v>
      </c>
      <c r="F26" s="1"/>
      <c r="G26" s="47">
        <v>0</v>
      </c>
      <c r="H26" s="1"/>
      <c r="I26" s="47">
        <v>0</v>
      </c>
      <c r="J26" s="1"/>
      <c r="K26" s="47">
        <v>0</v>
      </c>
      <c r="L26" s="1">
        <v>14.981113537801084</v>
      </c>
      <c r="M26" s="47">
        <v>5.061031744814818E-3</v>
      </c>
    </row>
    <row r="27" spans="2:13" x14ac:dyDescent="0.25">
      <c r="B27" s="58" t="s">
        <v>708</v>
      </c>
      <c r="C27" s="58"/>
      <c r="D27" s="59">
        <v>2681.6193232663873</v>
      </c>
      <c r="E27" s="62">
        <v>5.6757506248876544E-2</v>
      </c>
      <c r="F27" s="59">
        <v>77.898840885142249</v>
      </c>
      <c r="G27" s="62">
        <v>1.9147719360400387E-2</v>
      </c>
      <c r="H27" s="59">
        <v>99.736304647047263</v>
      </c>
      <c r="I27" s="62">
        <v>1.6721820581522016E-2</v>
      </c>
      <c r="J27" s="59">
        <v>100.83633741888971</v>
      </c>
      <c r="K27" s="62">
        <v>3.831831665166046E-2</v>
      </c>
      <c r="L27" s="59">
        <v>2960.0908062174663</v>
      </c>
      <c r="M27" s="62">
        <v>4.9407930723660683E-2</v>
      </c>
    </row>
    <row r="28" spans="2:13" x14ac:dyDescent="0.25">
      <c r="B28" s="61" t="s">
        <v>709</v>
      </c>
      <c r="C28" s="42" t="s">
        <v>2</v>
      </c>
      <c r="D28" s="1">
        <v>3132.4363636363728</v>
      </c>
      <c r="E28" s="47">
        <v>0.9697986577181209</v>
      </c>
      <c r="F28" s="1">
        <v>487.4180253032477</v>
      </c>
      <c r="G28" s="47">
        <v>0.98684210526315785</v>
      </c>
      <c r="H28" s="1">
        <v>936.37128869473429</v>
      </c>
      <c r="I28" s="47">
        <v>0.96694214876033047</v>
      </c>
      <c r="J28" s="1">
        <v>265.44286987522304</v>
      </c>
      <c r="K28" s="47">
        <v>0.91304347826086962</v>
      </c>
      <c r="L28" s="1">
        <v>4821.6685475095774</v>
      </c>
      <c r="M28" s="47">
        <v>0.96762162142662844</v>
      </c>
    </row>
    <row r="29" spans="2:13" x14ac:dyDescent="0.25">
      <c r="B29" s="61"/>
      <c r="C29" s="42" t="s">
        <v>3</v>
      </c>
      <c r="D29" s="1">
        <v>86.711041207927011</v>
      </c>
      <c r="E29" s="47">
        <v>2.6845637583892541E-2</v>
      </c>
      <c r="F29" s="1">
        <v>6.4989070040433026</v>
      </c>
      <c r="G29" s="47">
        <v>1.3157894736842105E-2</v>
      </c>
      <c r="H29" s="1">
        <v>32.012693630589247</v>
      </c>
      <c r="I29" s="47">
        <v>3.3057851239669457E-2</v>
      </c>
      <c r="J29" s="1">
        <v>25.280273321449794</v>
      </c>
      <c r="K29" s="47">
        <v>8.6956521739130377E-2</v>
      </c>
      <c r="L29" s="1">
        <v>150.50291516400935</v>
      </c>
      <c r="M29" s="47">
        <v>3.0203211474511618E-2</v>
      </c>
    </row>
    <row r="30" spans="2:13" x14ac:dyDescent="0.25">
      <c r="B30" s="57"/>
      <c r="C30" s="42" t="s">
        <v>6</v>
      </c>
      <c r="D30" s="1">
        <v>10.838880150990876</v>
      </c>
      <c r="E30" s="47">
        <v>3.3557046979865676E-3</v>
      </c>
      <c r="F30" s="1"/>
      <c r="G30" s="47">
        <v>0</v>
      </c>
      <c r="H30" s="1"/>
      <c r="I30" s="47">
        <v>0</v>
      </c>
      <c r="J30" s="1"/>
      <c r="K30" s="47">
        <v>0</v>
      </c>
      <c r="L30" s="1">
        <v>10.838880150990876</v>
      </c>
      <c r="M30" s="47">
        <v>2.1751670988599532E-3</v>
      </c>
    </row>
    <row r="31" spans="2:13" x14ac:dyDescent="0.25">
      <c r="B31" s="58" t="s">
        <v>710</v>
      </c>
      <c r="C31" s="58"/>
      <c r="D31" s="59">
        <v>3229.9862849952906</v>
      </c>
      <c r="E31" s="62">
        <v>6.836390428866046E-2</v>
      </c>
      <c r="F31" s="59">
        <v>493.91693230729101</v>
      </c>
      <c r="G31" s="62">
        <v>0.12140595032876418</v>
      </c>
      <c r="H31" s="59">
        <v>968.38398232532359</v>
      </c>
      <c r="I31" s="62">
        <v>0.16235956669709292</v>
      </c>
      <c r="J31" s="59">
        <v>290.72314319667282</v>
      </c>
      <c r="K31" s="62">
        <v>0.11047626028599955</v>
      </c>
      <c r="L31" s="59">
        <v>4983.0103428245775</v>
      </c>
      <c r="M31" s="62">
        <v>8.317320174652576E-2</v>
      </c>
    </row>
    <row r="32" spans="2:13" x14ac:dyDescent="0.25">
      <c r="B32" s="61" t="s">
        <v>8</v>
      </c>
      <c r="C32" s="42" t="s">
        <v>2</v>
      </c>
      <c r="D32" s="1">
        <v>1056.5367442241502</v>
      </c>
      <c r="E32" s="47">
        <v>0.86805555555555536</v>
      </c>
      <c r="F32" s="1">
        <v>42.728220752089129</v>
      </c>
      <c r="G32" s="47">
        <v>0.95652173913043481</v>
      </c>
      <c r="H32" s="1">
        <v>50.648698917527561</v>
      </c>
      <c r="I32" s="47">
        <v>0.95833333333333337</v>
      </c>
      <c r="J32" s="1">
        <v>25.416337821108009</v>
      </c>
      <c r="K32" s="47">
        <v>0.8125</v>
      </c>
      <c r="L32" s="1">
        <v>1175.3300017148749</v>
      </c>
      <c r="M32" s="47">
        <v>0.87324541630811625</v>
      </c>
    </row>
    <row r="33" spans="2:13" x14ac:dyDescent="0.25">
      <c r="B33" s="61"/>
      <c r="C33" s="42" t="s">
        <v>3</v>
      </c>
      <c r="D33" s="1">
        <v>143.68899721448469</v>
      </c>
      <c r="E33" s="47">
        <v>0.11805555555555575</v>
      </c>
      <c r="F33" s="1">
        <v>1.9421918523676878</v>
      </c>
      <c r="G33" s="47">
        <v>4.3478260869565223E-2</v>
      </c>
      <c r="H33" s="1">
        <v>2.2021173442403299</v>
      </c>
      <c r="I33" s="47">
        <v>4.1666666666666692E-2</v>
      </c>
      <c r="J33" s="1">
        <v>3.9102058186320026</v>
      </c>
      <c r="K33" s="47">
        <v>0.12500000000000006</v>
      </c>
      <c r="L33" s="1">
        <v>151.7435122297247</v>
      </c>
      <c r="M33" s="47">
        <v>0.11274223096131541</v>
      </c>
    </row>
    <row r="34" spans="2:13" x14ac:dyDescent="0.25">
      <c r="B34" s="61"/>
      <c r="C34" s="42" t="s">
        <v>6</v>
      </c>
      <c r="D34" s="1">
        <v>16.904587907586432</v>
      </c>
      <c r="E34" s="47">
        <v>1.3888888888888909E-2</v>
      </c>
      <c r="F34" s="1"/>
      <c r="G34" s="47">
        <v>0</v>
      </c>
      <c r="H34" s="1"/>
      <c r="I34" s="47">
        <v>0</v>
      </c>
      <c r="J34" s="1"/>
      <c r="K34" s="47">
        <v>0</v>
      </c>
      <c r="L34" s="1">
        <v>16.904587907586432</v>
      </c>
      <c r="M34" s="47">
        <v>1.2559752480868399E-2</v>
      </c>
    </row>
    <row r="35" spans="2:13" x14ac:dyDescent="0.25">
      <c r="B35" s="57"/>
      <c r="C35" s="42" t="s">
        <v>5</v>
      </c>
      <c r="D35" s="1"/>
      <c r="E35" s="47">
        <v>0</v>
      </c>
      <c r="F35" s="1"/>
      <c r="G35" s="47">
        <v>0</v>
      </c>
      <c r="H35" s="1"/>
      <c r="I35" s="47">
        <v>0</v>
      </c>
      <c r="J35" s="1">
        <v>1.9551029093160013</v>
      </c>
      <c r="K35" s="47">
        <v>6.2500000000000028E-2</v>
      </c>
      <c r="L35" s="1">
        <v>1.9551029093160013</v>
      </c>
      <c r="M35" s="47">
        <v>1.4526002496999422E-3</v>
      </c>
    </row>
    <row r="36" spans="2:13" x14ac:dyDescent="0.25">
      <c r="B36" s="58" t="s">
        <v>31</v>
      </c>
      <c r="C36" s="58"/>
      <c r="D36" s="59">
        <v>1217.1303293462213</v>
      </c>
      <c r="E36" s="62">
        <v>2.5761032400907602E-2</v>
      </c>
      <c r="F36" s="59">
        <v>44.670412604456814</v>
      </c>
      <c r="G36" s="62">
        <v>1.0980093086681226E-2</v>
      </c>
      <c r="H36" s="59">
        <v>52.850816261767889</v>
      </c>
      <c r="I36" s="62">
        <v>8.8609846759790997E-3</v>
      </c>
      <c r="J36" s="59">
        <v>31.28164654905601</v>
      </c>
      <c r="K36" s="62">
        <v>1.1887183415564084E-2</v>
      </c>
      <c r="L36" s="59">
        <v>1345.9332047615021</v>
      </c>
      <c r="M36" s="62">
        <v>2.2465450857065847E-2</v>
      </c>
    </row>
    <row r="37" spans="2:13" x14ac:dyDescent="0.25">
      <c r="B37" s="61" t="s">
        <v>711</v>
      </c>
      <c r="C37" s="42" t="s">
        <v>2</v>
      </c>
      <c r="D37" s="1">
        <v>773.43461394068208</v>
      </c>
      <c r="E37" s="47">
        <v>0.95121951219512191</v>
      </c>
      <c r="F37" s="1">
        <v>20.575872215216474</v>
      </c>
      <c r="G37" s="47">
        <v>0.78571428571428581</v>
      </c>
      <c r="H37" s="1">
        <v>25.344033016164161</v>
      </c>
      <c r="I37" s="47">
        <v>1</v>
      </c>
      <c r="J37" s="1">
        <v>4.3947700272117878</v>
      </c>
      <c r="K37" s="47">
        <v>0.5</v>
      </c>
      <c r="L37" s="1">
        <v>823.74928919927447</v>
      </c>
      <c r="M37" s="47">
        <v>0.94313189140745046</v>
      </c>
    </row>
    <row r="38" spans="2:13" x14ac:dyDescent="0.25">
      <c r="B38" s="61"/>
      <c r="C38" s="42" t="s">
        <v>3</v>
      </c>
      <c r="D38" s="1">
        <v>39.663313535419661</v>
      </c>
      <c r="E38" s="47">
        <v>4.8780487804878127E-2</v>
      </c>
      <c r="F38" s="1">
        <v>1.8705338377469525</v>
      </c>
      <c r="G38" s="47">
        <v>7.1428571428571452E-2</v>
      </c>
      <c r="H38" s="1"/>
      <c r="I38" s="47">
        <v>0</v>
      </c>
      <c r="J38" s="1">
        <v>4.3947700272117878</v>
      </c>
      <c r="K38" s="47">
        <v>0.5</v>
      </c>
      <c r="L38" s="1">
        <v>45.9286174003784</v>
      </c>
      <c r="M38" s="47">
        <v>5.2584863339492603E-2</v>
      </c>
    </row>
    <row r="39" spans="2:13" x14ac:dyDescent="0.25">
      <c r="B39" s="61"/>
      <c r="C39" s="42" t="s">
        <v>6</v>
      </c>
      <c r="D39" s="1"/>
      <c r="E39" s="47">
        <v>0</v>
      </c>
      <c r="F39" s="1">
        <v>1.8705338377469525</v>
      </c>
      <c r="G39" s="47">
        <v>7.1428571428571452E-2</v>
      </c>
      <c r="H39" s="1"/>
      <c r="I39" s="47">
        <v>0</v>
      </c>
      <c r="J39" s="1"/>
      <c r="K39" s="47">
        <v>0</v>
      </c>
      <c r="L39" s="1">
        <v>1.8705338377469525</v>
      </c>
      <c r="M39" s="47">
        <v>2.141622626528482E-3</v>
      </c>
    </row>
    <row r="40" spans="2:13" x14ac:dyDescent="0.25">
      <c r="B40" s="57"/>
      <c r="C40" s="42" t="s">
        <v>5</v>
      </c>
      <c r="D40" s="1"/>
      <c r="E40" s="47">
        <v>0</v>
      </c>
      <c r="F40" s="1">
        <v>1.8705338377469525</v>
      </c>
      <c r="G40" s="47">
        <v>7.1428571428571452E-2</v>
      </c>
      <c r="H40" s="1"/>
      <c r="I40" s="47">
        <v>0</v>
      </c>
      <c r="J40" s="1"/>
      <c r="K40" s="47">
        <v>0</v>
      </c>
      <c r="L40" s="1">
        <v>1.8705338377469525</v>
      </c>
      <c r="M40" s="47">
        <v>2.141622626528482E-3</v>
      </c>
    </row>
    <row r="41" spans="2:13" x14ac:dyDescent="0.25">
      <c r="B41" s="58" t="s">
        <v>712</v>
      </c>
      <c r="C41" s="58"/>
      <c r="D41" s="59">
        <v>813.09792747610175</v>
      </c>
      <c r="E41" s="62">
        <v>1.7209530935009976E-2</v>
      </c>
      <c r="F41" s="59">
        <v>26.187473728457327</v>
      </c>
      <c r="G41" s="62">
        <v>6.4369429893018776E-3</v>
      </c>
      <c r="H41" s="59">
        <v>25.344033016164161</v>
      </c>
      <c r="I41" s="62">
        <v>4.2491886420720128E-3</v>
      </c>
      <c r="J41" s="59">
        <v>8.7895400544235756</v>
      </c>
      <c r="K41" s="62">
        <v>3.3400695389077324E-3</v>
      </c>
      <c r="L41" s="59">
        <v>873.41897427514675</v>
      </c>
      <c r="M41" s="62">
        <v>1.4578547415868323E-2</v>
      </c>
    </row>
    <row r="42" spans="2:13" x14ac:dyDescent="0.25">
      <c r="B42" s="61" t="s">
        <v>713</v>
      </c>
      <c r="C42" s="42" t="s">
        <v>2</v>
      </c>
      <c r="D42" s="1">
        <v>278.06438724548616</v>
      </c>
      <c r="E42" s="47">
        <v>0.9196428571428571</v>
      </c>
      <c r="F42" s="1">
        <v>0.60631578947368414</v>
      </c>
      <c r="G42" s="47">
        <v>0.9</v>
      </c>
      <c r="H42" s="1">
        <v>25.906220095693776</v>
      </c>
      <c r="I42" s="47">
        <v>0.81818181818181812</v>
      </c>
      <c r="J42" s="1">
        <v>27.284210526315796</v>
      </c>
      <c r="K42" s="47">
        <v>0.88888888888888884</v>
      </c>
      <c r="L42" s="1">
        <v>331.8611336569694</v>
      </c>
      <c r="M42" s="47">
        <v>0.908231044099164</v>
      </c>
    </row>
    <row r="43" spans="2:13" x14ac:dyDescent="0.25">
      <c r="B43" s="57"/>
      <c r="C43" s="42" t="s">
        <v>3</v>
      </c>
      <c r="D43" s="1">
        <v>24.296888205916247</v>
      </c>
      <c r="E43" s="47">
        <v>8.0357142857142794E-2</v>
      </c>
      <c r="F43" s="1">
        <v>6.7368421052631577E-2</v>
      </c>
      <c r="G43" s="47">
        <v>0.10000000000000002</v>
      </c>
      <c r="H43" s="1">
        <v>5.7569377990430617</v>
      </c>
      <c r="I43" s="47">
        <v>0.18181818181818182</v>
      </c>
      <c r="J43" s="1">
        <v>3.4105263157894736</v>
      </c>
      <c r="K43" s="47">
        <v>0.11111111111111108</v>
      </c>
      <c r="L43" s="1">
        <v>33.531720741801415</v>
      </c>
      <c r="M43" s="47">
        <v>9.1768955900836072E-2</v>
      </c>
    </row>
    <row r="44" spans="2:13" x14ac:dyDescent="0.25">
      <c r="B44" s="58" t="s">
        <v>714</v>
      </c>
      <c r="C44" s="58"/>
      <c r="D44" s="59">
        <v>302.36127545140243</v>
      </c>
      <c r="E44" s="62">
        <v>6.3995928996915591E-3</v>
      </c>
      <c r="F44" s="59">
        <v>0.67368421052631566</v>
      </c>
      <c r="G44" s="62">
        <v>1.6559317255709165E-4</v>
      </c>
      <c r="H44" s="59">
        <v>31.663157894736838</v>
      </c>
      <c r="I44" s="62">
        <v>5.3086551304852942E-3</v>
      </c>
      <c r="J44" s="59">
        <v>30.694736842105272</v>
      </c>
      <c r="K44" s="62">
        <v>1.166415476763286E-2</v>
      </c>
      <c r="L44" s="59">
        <v>365.39285439877079</v>
      </c>
      <c r="M44" s="62">
        <v>6.0989023712162416E-3</v>
      </c>
    </row>
    <row r="45" spans="2:13" x14ac:dyDescent="0.25">
      <c r="B45" s="61" t="s">
        <v>715</v>
      </c>
      <c r="C45" s="42" t="s">
        <v>2</v>
      </c>
      <c r="D45" s="1">
        <v>5749.5549245400234</v>
      </c>
      <c r="E45" s="47">
        <v>0.94890510948905138</v>
      </c>
      <c r="F45" s="1">
        <v>475.6377120293468</v>
      </c>
      <c r="G45" s="47">
        <v>0.9285714285714286</v>
      </c>
      <c r="H45" s="1">
        <v>418.99968690926562</v>
      </c>
      <c r="I45" s="47">
        <v>0.87037037037037046</v>
      </c>
      <c r="J45" s="1">
        <v>172.26563156701309</v>
      </c>
      <c r="K45" s="47">
        <v>0.7142857142857143</v>
      </c>
      <c r="L45" s="1">
        <v>6816.4579550456483</v>
      </c>
      <c r="M45" s="47">
        <v>0.9345362156296928</v>
      </c>
    </row>
    <row r="46" spans="2:13" x14ac:dyDescent="0.25">
      <c r="B46" s="61"/>
      <c r="C46" s="42" t="s">
        <v>3</v>
      </c>
      <c r="D46" s="1">
        <v>309.59141901369213</v>
      </c>
      <c r="E46" s="47">
        <v>5.1094890510948683E-2</v>
      </c>
      <c r="F46" s="1">
        <v>27.440637232462329</v>
      </c>
      <c r="G46" s="47">
        <v>5.3571428571428596E-2</v>
      </c>
      <c r="H46" s="1">
        <v>17.829773911032561</v>
      </c>
      <c r="I46" s="47">
        <v>3.7037037037037007E-2</v>
      </c>
      <c r="J46" s="1">
        <v>68.906252626805241</v>
      </c>
      <c r="K46" s="47">
        <v>0.28571428571428575</v>
      </c>
      <c r="L46" s="1">
        <v>423.76808278399221</v>
      </c>
      <c r="M46" s="47">
        <v>5.8098593580623116E-2</v>
      </c>
    </row>
    <row r="47" spans="2:13" x14ac:dyDescent="0.25">
      <c r="B47" s="61"/>
      <c r="C47" s="42" t="s">
        <v>6</v>
      </c>
      <c r="D47" s="1"/>
      <c r="E47" s="47">
        <v>0</v>
      </c>
      <c r="F47" s="1">
        <v>9.1468790774874424</v>
      </c>
      <c r="G47" s="47">
        <v>1.7857142857142863E-2</v>
      </c>
      <c r="H47" s="1">
        <v>26.744660866548841</v>
      </c>
      <c r="I47" s="47">
        <v>5.5555555555555504E-2</v>
      </c>
      <c r="J47" s="1"/>
      <c r="K47" s="47">
        <v>0</v>
      </c>
      <c r="L47" s="1">
        <v>35.891539944036282</v>
      </c>
      <c r="M47" s="47">
        <v>4.920729231168125E-3</v>
      </c>
    </row>
    <row r="48" spans="2:13" x14ac:dyDescent="0.25">
      <c r="B48" s="57"/>
      <c r="C48" s="42" t="s">
        <v>5</v>
      </c>
      <c r="D48" s="1"/>
      <c r="E48" s="47">
        <v>0</v>
      </c>
      <c r="F48" s="1"/>
      <c r="G48" s="47">
        <v>0</v>
      </c>
      <c r="H48" s="1">
        <v>17.829773911032561</v>
      </c>
      <c r="I48" s="47">
        <v>3.7037037037037007E-2</v>
      </c>
      <c r="J48" s="1"/>
      <c r="K48" s="47">
        <v>0</v>
      </c>
      <c r="L48" s="1">
        <v>17.829773911032561</v>
      </c>
      <c r="M48" s="47">
        <v>2.4444615585159598E-3</v>
      </c>
    </row>
    <row r="49" spans="2:13" x14ac:dyDescent="0.25">
      <c r="B49" s="58" t="s">
        <v>716</v>
      </c>
      <c r="C49" s="58"/>
      <c r="D49" s="59">
        <v>6059.1463435537153</v>
      </c>
      <c r="E49" s="62">
        <v>0.12824416704986014</v>
      </c>
      <c r="F49" s="59">
        <v>512.22522833929656</v>
      </c>
      <c r="G49" s="62">
        <v>0.12590617280196964</v>
      </c>
      <c r="H49" s="59">
        <v>481.40389559787957</v>
      </c>
      <c r="I49" s="62">
        <v>8.0712330358750875E-2</v>
      </c>
      <c r="J49" s="59">
        <v>241.17188419381833</v>
      </c>
      <c r="K49" s="62">
        <v>9.1646532019767121E-2</v>
      </c>
      <c r="L49" s="59">
        <v>7293.9473516847092</v>
      </c>
      <c r="M49" s="62">
        <v>0.12174587505799334</v>
      </c>
    </row>
    <row r="50" spans="2:13" x14ac:dyDescent="0.25">
      <c r="B50" s="61" t="s">
        <v>7</v>
      </c>
      <c r="C50" s="42" t="s">
        <v>2</v>
      </c>
      <c r="D50" s="1">
        <v>4337.8471300704741</v>
      </c>
      <c r="E50" s="47">
        <v>0.946768060836502</v>
      </c>
      <c r="F50" s="1">
        <v>388.50197695918069</v>
      </c>
      <c r="G50" s="47">
        <v>0.82978723404255317</v>
      </c>
      <c r="H50" s="1">
        <v>601.58052434456943</v>
      </c>
      <c r="I50" s="47">
        <v>0.92063492063492081</v>
      </c>
      <c r="J50" s="1">
        <v>222.62571785268429</v>
      </c>
      <c r="K50" s="47">
        <v>0.85000000000000009</v>
      </c>
      <c r="L50" s="1">
        <v>5550.5553492269082</v>
      </c>
      <c r="M50" s="47">
        <v>0.93047530149480229</v>
      </c>
    </row>
    <row r="51" spans="2:13" x14ac:dyDescent="0.25">
      <c r="B51" s="61"/>
      <c r="C51" s="42" t="s">
        <v>3</v>
      </c>
      <c r="D51" s="1">
        <v>243.89501936139141</v>
      </c>
      <c r="E51" s="47">
        <v>5.3231939163497943E-2</v>
      </c>
      <c r="F51" s="1">
        <v>79.692713222396051</v>
      </c>
      <c r="G51" s="47">
        <v>0.17021276595744683</v>
      </c>
      <c r="H51" s="1">
        <v>41.488312023763399</v>
      </c>
      <c r="I51" s="47">
        <v>6.3492063492063489E-2</v>
      </c>
      <c r="J51" s="1">
        <v>32.73907615480649</v>
      </c>
      <c r="K51" s="47">
        <v>0.12499999999999992</v>
      </c>
      <c r="L51" s="1">
        <v>397.81512076235731</v>
      </c>
      <c r="M51" s="47">
        <v>6.6688307951401973E-2</v>
      </c>
    </row>
    <row r="52" spans="2:13" x14ac:dyDescent="0.25">
      <c r="B52" s="61"/>
      <c r="C52" s="42" t="s">
        <v>6</v>
      </c>
      <c r="D52" s="1"/>
      <c r="E52" s="47">
        <v>0</v>
      </c>
      <c r="F52" s="1"/>
      <c r="G52" s="47">
        <v>0</v>
      </c>
      <c r="H52" s="1">
        <v>10.37207800594085</v>
      </c>
      <c r="I52" s="47">
        <v>1.5873015873015872E-2</v>
      </c>
      <c r="J52" s="1"/>
      <c r="K52" s="47">
        <v>0</v>
      </c>
      <c r="L52" s="1">
        <v>10.37207800594085</v>
      </c>
      <c r="M52" s="47">
        <v>1.7387381626686462E-3</v>
      </c>
    </row>
    <row r="53" spans="2:13" x14ac:dyDescent="0.25">
      <c r="B53" s="57"/>
      <c r="C53" s="42" t="s">
        <v>5</v>
      </c>
      <c r="D53" s="1"/>
      <c r="E53" s="47">
        <v>0</v>
      </c>
      <c r="F53" s="1"/>
      <c r="G53" s="47">
        <v>0</v>
      </c>
      <c r="H53" s="1"/>
      <c r="I53" s="47">
        <v>0</v>
      </c>
      <c r="J53" s="1">
        <v>6.547815230961298</v>
      </c>
      <c r="K53" s="47">
        <v>2.4999999999999984E-2</v>
      </c>
      <c r="L53" s="1">
        <v>6.547815230961298</v>
      </c>
      <c r="M53" s="47">
        <v>1.0976523911268733E-3</v>
      </c>
    </row>
    <row r="54" spans="2:13" x14ac:dyDescent="0.25">
      <c r="B54" s="58" t="s">
        <v>32</v>
      </c>
      <c r="C54" s="58"/>
      <c r="D54" s="59">
        <v>4581.742149431866</v>
      </c>
      <c r="E54" s="62">
        <v>9.6974338013183933E-2</v>
      </c>
      <c r="F54" s="59">
        <v>468.19469018157673</v>
      </c>
      <c r="G54" s="62">
        <v>0.11508336236792861</v>
      </c>
      <c r="H54" s="59">
        <v>653.44091437427358</v>
      </c>
      <c r="I54" s="62">
        <v>0.10955611168330753</v>
      </c>
      <c r="J54" s="59">
        <v>261.91260923845209</v>
      </c>
      <c r="K54" s="62">
        <v>9.9528112114686554E-2</v>
      </c>
      <c r="L54" s="59">
        <v>5965.2903632261687</v>
      </c>
      <c r="M54" s="62">
        <v>9.9568787685071561E-2</v>
      </c>
    </row>
    <row r="55" spans="2:13" x14ac:dyDescent="0.25">
      <c r="B55" s="61" t="s">
        <v>17</v>
      </c>
      <c r="C55" s="42" t="s">
        <v>2</v>
      </c>
      <c r="D55" s="1">
        <v>1677.5182908841334</v>
      </c>
      <c r="E55" s="47">
        <v>0.89090909090909054</v>
      </c>
      <c r="F55" s="1">
        <v>91.153096319195996</v>
      </c>
      <c r="G55" s="47">
        <v>0.88888888888888884</v>
      </c>
      <c r="H55" s="1">
        <v>62.365632567103496</v>
      </c>
      <c r="I55" s="47">
        <v>0.79999999999999993</v>
      </c>
      <c r="J55" s="1">
        <v>54.173972740117769</v>
      </c>
      <c r="K55" s="47">
        <v>0.74999999999999989</v>
      </c>
      <c r="L55" s="1">
        <v>1885.2109925105508</v>
      </c>
      <c r="M55" s="47">
        <v>0.88272788705847316</v>
      </c>
    </row>
    <row r="56" spans="2:13" x14ac:dyDescent="0.25">
      <c r="B56" s="61"/>
      <c r="C56" s="42" t="s">
        <v>3</v>
      </c>
      <c r="D56" s="1">
        <v>198.56338953322486</v>
      </c>
      <c r="E56" s="47">
        <v>0.10545454545454588</v>
      </c>
      <c r="F56" s="1">
        <v>9.1153096319195974</v>
      </c>
      <c r="G56" s="47">
        <v>8.8888888888888865E-2</v>
      </c>
      <c r="H56" s="1">
        <v>15.591408141775874</v>
      </c>
      <c r="I56" s="47">
        <v>0.19999999999999998</v>
      </c>
      <c r="J56" s="1">
        <v>18.057990913372596</v>
      </c>
      <c r="K56" s="47">
        <v>0.25000000000000006</v>
      </c>
      <c r="L56" s="1">
        <v>241.32809822029293</v>
      </c>
      <c r="M56" s="47">
        <v>0.11299904524010281</v>
      </c>
    </row>
    <row r="57" spans="2:13" x14ac:dyDescent="0.25">
      <c r="B57" s="57"/>
      <c r="C57" s="42" t="s">
        <v>6</v>
      </c>
      <c r="D57" s="1">
        <v>6.8470134321801659</v>
      </c>
      <c r="E57" s="47">
        <v>3.6363636363636502E-3</v>
      </c>
      <c r="F57" s="1">
        <v>2.2788274079798994</v>
      </c>
      <c r="G57" s="47">
        <v>2.2222222222222216E-2</v>
      </c>
      <c r="H57" s="1"/>
      <c r="I57" s="47">
        <v>0</v>
      </c>
      <c r="J57" s="1"/>
      <c r="K57" s="47">
        <v>0</v>
      </c>
      <c r="L57" s="1">
        <v>9.1258408401600661</v>
      </c>
      <c r="M57" s="47">
        <v>4.2730677014240527E-3</v>
      </c>
    </row>
    <row r="58" spans="2:13" x14ac:dyDescent="0.25">
      <c r="B58" s="58" t="s">
        <v>33</v>
      </c>
      <c r="C58" s="58"/>
      <c r="D58" s="59">
        <v>1882.9286938495384</v>
      </c>
      <c r="E58" s="62">
        <v>3.9852911328659091E-2</v>
      </c>
      <c r="F58" s="59">
        <v>102.5472333590955</v>
      </c>
      <c r="G58" s="62">
        <v>2.5206352536626245E-2</v>
      </c>
      <c r="H58" s="59">
        <v>77.957040708879376</v>
      </c>
      <c r="I58" s="62">
        <v>1.307030225767325E-2</v>
      </c>
      <c r="J58" s="59">
        <v>72.231963653490368</v>
      </c>
      <c r="K58" s="62">
        <v>2.744851039311131E-2</v>
      </c>
      <c r="L58" s="59">
        <v>2135.6649315710038</v>
      </c>
      <c r="M58" s="62">
        <v>3.5647144596502506E-2</v>
      </c>
    </row>
    <row r="59" spans="2:13" x14ac:dyDescent="0.25">
      <c r="B59" s="61" t="s">
        <v>15</v>
      </c>
      <c r="C59" s="42" t="s">
        <v>2</v>
      </c>
      <c r="D59" s="1">
        <v>1070.8606158833049</v>
      </c>
      <c r="E59" s="47">
        <v>0.95336787564766845</v>
      </c>
      <c r="F59" s="1">
        <v>49.002291398871073</v>
      </c>
      <c r="G59" s="47">
        <v>0.94736842105263153</v>
      </c>
      <c r="H59" s="1">
        <v>193.54389848598663</v>
      </c>
      <c r="I59" s="47">
        <v>1</v>
      </c>
      <c r="J59" s="1">
        <v>116.34462168386935</v>
      </c>
      <c r="K59" s="47">
        <v>0.96296296296296291</v>
      </c>
      <c r="L59" s="1">
        <v>1429.7514274520317</v>
      </c>
      <c r="M59" s="47">
        <v>0.95999792547424156</v>
      </c>
    </row>
    <row r="60" spans="2:13" x14ac:dyDescent="0.25">
      <c r="B60" s="61"/>
      <c r="C60" s="42" t="s">
        <v>3</v>
      </c>
      <c r="D60" s="1">
        <v>46.559157212317658</v>
      </c>
      <c r="E60" s="47">
        <v>4.1450777202072582E-2</v>
      </c>
      <c r="F60" s="1">
        <v>2.7223495221595035</v>
      </c>
      <c r="G60" s="47">
        <v>5.2631578947368411E-2</v>
      </c>
      <c r="H60" s="1"/>
      <c r="I60" s="47">
        <v>0</v>
      </c>
      <c r="J60" s="1">
        <v>4.4747931416872815</v>
      </c>
      <c r="K60" s="47">
        <v>3.7037037037037028E-2</v>
      </c>
      <c r="L60" s="1">
        <v>53.756299876164441</v>
      </c>
      <c r="M60" s="47">
        <v>3.609434155576003E-2</v>
      </c>
    </row>
    <row r="61" spans="2:13" x14ac:dyDescent="0.25">
      <c r="B61" s="57"/>
      <c r="C61" s="42" t="s">
        <v>5</v>
      </c>
      <c r="D61" s="1">
        <v>5.8198946515397081</v>
      </c>
      <c r="E61" s="47">
        <v>5.1813471502590736E-3</v>
      </c>
      <c r="F61" s="1"/>
      <c r="G61" s="47">
        <v>0</v>
      </c>
      <c r="H61" s="1"/>
      <c r="I61" s="47">
        <v>0</v>
      </c>
      <c r="J61" s="1"/>
      <c r="K61" s="47">
        <v>0</v>
      </c>
      <c r="L61" s="1">
        <v>5.8198946515397081</v>
      </c>
      <c r="M61" s="47">
        <v>3.9077329699985213E-3</v>
      </c>
    </row>
    <row r="62" spans="2:13" x14ac:dyDescent="0.25">
      <c r="B62" s="58" t="s">
        <v>34</v>
      </c>
      <c r="C62" s="58"/>
      <c r="D62" s="59">
        <v>1123.2396677471622</v>
      </c>
      <c r="E62" s="62">
        <v>2.3773800370550408E-2</v>
      </c>
      <c r="F62" s="59">
        <v>51.724640921030577</v>
      </c>
      <c r="G62" s="62">
        <v>1.2714039093773954E-2</v>
      </c>
      <c r="H62" s="59">
        <v>193.54389848598663</v>
      </c>
      <c r="I62" s="62">
        <v>3.2449631621947146E-2</v>
      </c>
      <c r="J62" s="59">
        <v>120.81941482555663</v>
      </c>
      <c r="K62" s="62">
        <v>4.5911986823975376E-2</v>
      </c>
      <c r="L62" s="59">
        <v>1489.3276219797358</v>
      </c>
      <c r="M62" s="62">
        <v>2.4858898185504893E-2</v>
      </c>
    </row>
    <row r="63" spans="2:13" x14ac:dyDescent="0.25">
      <c r="B63" s="61" t="s">
        <v>717</v>
      </c>
      <c r="C63" s="42" t="s">
        <v>2</v>
      </c>
      <c r="D63" s="1">
        <v>5017.4858514834687</v>
      </c>
      <c r="E63" s="47">
        <v>0.99303135888501737</v>
      </c>
      <c r="F63" s="1">
        <v>711.11356502733963</v>
      </c>
      <c r="G63" s="47">
        <v>0.91025641025641024</v>
      </c>
      <c r="H63" s="1">
        <v>1022.5241903990501</v>
      </c>
      <c r="I63" s="47">
        <v>0.94505494505494503</v>
      </c>
      <c r="J63" s="1">
        <v>214.1649841754882</v>
      </c>
      <c r="K63" s="47">
        <v>0.74999999999999978</v>
      </c>
      <c r="L63" s="1">
        <v>6965.2885910853465</v>
      </c>
      <c r="M63" s="47">
        <v>0.96720691692046801</v>
      </c>
    </row>
    <row r="64" spans="2:13" x14ac:dyDescent="0.25">
      <c r="B64" s="61"/>
      <c r="C64" s="42" t="s">
        <v>3</v>
      </c>
      <c r="D64" s="1">
        <v>35.21042702795404</v>
      </c>
      <c r="E64" s="47">
        <v>6.9686411149825532E-3</v>
      </c>
      <c r="F64" s="1">
        <v>60.09410408681746</v>
      </c>
      <c r="G64" s="47">
        <v>7.6923076923076955E-2</v>
      </c>
      <c r="H64" s="1">
        <v>35.669448502292482</v>
      </c>
      <c r="I64" s="47">
        <v>3.2967032967032996E-2</v>
      </c>
      <c r="J64" s="1">
        <v>71.388328058496128</v>
      </c>
      <c r="K64" s="47">
        <v>0.25000000000000017</v>
      </c>
      <c r="L64" s="1">
        <v>202.36230767556009</v>
      </c>
      <c r="M64" s="47">
        <v>2.8100231763303167E-2</v>
      </c>
    </row>
    <row r="65" spans="2:13" x14ac:dyDescent="0.25">
      <c r="B65" s="57"/>
      <c r="C65" s="42" t="s">
        <v>6</v>
      </c>
      <c r="D65" s="1"/>
      <c r="E65" s="47">
        <v>0</v>
      </c>
      <c r="F65" s="1">
        <v>10.015684014469576</v>
      </c>
      <c r="G65" s="47">
        <v>1.2820512820512825E-2</v>
      </c>
      <c r="H65" s="1">
        <v>23.779632334861656</v>
      </c>
      <c r="I65" s="47">
        <v>2.1978021978022001E-2</v>
      </c>
      <c r="J65" s="1"/>
      <c r="K65" s="47">
        <v>0</v>
      </c>
      <c r="L65" s="1">
        <v>33.79531634933123</v>
      </c>
      <c r="M65" s="47">
        <v>4.6928513162288335E-3</v>
      </c>
    </row>
    <row r="66" spans="2:13" x14ac:dyDescent="0.25">
      <c r="B66" s="58" t="s">
        <v>718</v>
      </c>
      <c r="C66" s="58"/>
      <c r="D66" s="59">
        <v>5052.6962785114229</v>
      </c>
      <c r="E66" s="62">
        <v>0.1069422636215093</v>
      </c>
      <c r="F66" s="59">
        <v>781.22335312862663</v>
      </c>
      <c r="G66" s="62">
        <v>0.19202654819413362</v>
      </c>
      <c r="H66" s="59">
        <v>1081.9732712362043</v>
      </c>
      <c r="I66" s="62">
        <v>0.18140398302946251</v>
      </c>
      <c r="J66" s="59">
        <v>285.55331223398434</v>
      </c>
      <c r="K66" s="62">
        <v>0.10851169845308688</v>
      </c>
      <c r="L66" s="59">
        <v>7201.446215110238</v>
      </c>
      <c r="M66" s="62">
        <v>0.12020190561687627</v>
      </c>
    </row>
    <row r="67" spans="2:13" x14ac:dyDescent="0.25">
      <c r="B67" s="61" t="s">
        <v>9</v>
      </c>
      <c r="C67" s="42" t="s">
        <v>2</v>
      </c>
      <c r="D67" s="1">
        <v>3310.7717998918065</v>
      </c>
      <c r="E67" s="47">
        <v>0.9711934156378601</v>
      </c>
      <c r="F67" s="1">
        <v>214.58287797618362</v>
      </c>
      <c r="G67" s="47">
        <v>0.93333333333333346</v>
      </c>
      <c r="H67" s="1">
        <v>139.36600897401271</v>
      </c>
      <c r="I67" s="47">
        <v>0.94285714285714273</v>
      </c>
      <c r="J67" s="1">
        <v>109.09515492324675</v>
      </c>
      <c r="K67" s="47">
        <v>1</v>
      </c>
      <c r="L67" s="1">
        <v>3773.8158417652498</v>
      </c>
      <c r="M67" s="47">
        <v>0.96869065918308217</v>
      </c>
    </row>
    <row r="68" spans="2:13" x14ac:dyDescent="0.25">
      <c r="B68" s="61"/>
      <c r="C68" s="42" t="s">
        <v>3</v>
      </c>
      <c r="D68" s="1">
        <v>56.114776269352632</v>
      </c>
      <c r="E68" s="47">
        <v>1.6460905349794233E-2</v>
      </c>
      <c r="F68" s="1">
        <v>5.109116142290091</v>
      </c>
      <c r="G68" s="47">
        <v>2.2222222222222244E-2</v>
      </c>
      <c r="H68" s="1">
        <v>8.4464247863038082</v>
      </c>
      <c r="I68" s="47">
        <v>5.7142857142857183E-2</v>
      </c>
      <c r="J68" s="1"/>
      <c r="K68" s="47">
        <v>0</v>
      </c>
      <c r="L68" s="1">
        <v>69.670317197946531</v>
      </c>
      <c r="M68" s="47">
        <v>1.7883486720540246E-2</v>
      </c>
    </row>
    <row r="69" spans="2:13" x14ac:dyDescent="0.25">
      <c r="B69" s="61"/>
      <c r="C69" s="42" t="s">
        <v>6</v>
      </c>
      <c r="D69" s="1">
        <v>42.086082202014474</v>
      </c>
      <c r="E69" s="47">
        <v>1.2345679012345675E-2</v>
      </c>
      <c r="F69" s="1">
        <v>5.109116142290091</v>
      </c>
      <c r="G69" s="47">
        <v>2.2222222222222244E-2</v>
      </c>
      <c r="H69" s="1"/>
      <c r="I69" s="47">
        <v>0</v>
      </c>
      <c r="J69" s="1"/>
      <c r="K69" s="47">
        <v>0</v>
      </c>
      <c r="L69" s="1">
        <v>47.195198344304565</v>
      </c>
      <c r="M69" s="47">
        <v>1.2114408787111281E-2</v>
      </c>
    </row>
    <row r="70" spans="2:13" x14ac:dyDescent="0.25">
      <c r="B70" s="57"/>
      <c r="C70" s="42" t="s">
        <v>5</v>
      </c>
      <c r="D70" s="1"/>
      <c r="E70" s="47">
        <v>0</v>
      </c>
      <c r="F70" s="1">
        <v>5.109116142290091</v>
      </c>
      <c r="G70" s="47">
        <v>2.2222222222222244E-2</v>
      </c>
      <c r="H70" s="1"/>
      <c r="I70" s="47">
        <v>0</v>
      </c>
      <c r="J70" s="1"/>
      <c r="K70" s="47">
        <v>0</v>
      </c>
      <c r="L70" s="1">
        <v>5.109116142290091</v>
      </c>
      <c r="M70" s="47">
        <v>1.3114453092663062E-3</v>
      </c>
    </row>
    <row r="71" spans="2:13" x14ac:dyDescent="0.25">
      <c r="B71" s="58" t="s">
        <v>35</v>
      </c>
      <c r="C71" s="58"/>
      <c r="D71" s="59">
        <v>3408.9726583631737</v>
      </c>
      <c r="E71" s="62">
        <v>7.2152219847379392E-2</v>
      </c>
      <c r="F71" s="59">
        <v>229.91022640305385</v>
      </c>
      <c r="G71" s="62">
        <v>5.6512477505829474E-2</v>
      </c>
      <c r="H71" s="59">
        <v>147.81243376031654</v>
      </c>
      <c r="I71" s="62">
        <v>2.4782279690480757E-2</v>
      </c>
      <c r="J71" s="59">
        <v>109.09515492324675</v>
      </c>
      <c r="K71" s="62">
        <v>4.1456708945557343E-2</v>
      </c>
      <c r="L71" s="59">
        <v>3895.7904734497911</v>
      </c>
      <c r="M71" s="62">
        <v>6.5026027384635435E-2</v>
      </c>
    </row>
    <row r="72" spans="2:13" x14ac:dyDescent="0.25">
      <c r="B72" s="61" t="s">
        <v>12</v>
      </c>
      <c r="C72" s="42" t="s">
        <v>2</v>
      </c>
      <c r="D72" s="1">
        <v>1073.5576923076937</v>
      </c>
      <c r="E72" s="47">
        <v>0.97058823529411764</v>
      </c>
      <c r="F72" s="1">
        <v>32.307692307692314</v>
      </c>
      <c r="G72" s="47">
        <v>0.8571428571428571</v>
      </c>
      <c r="H72" s="1">
        <v>98.661148977604597</v>
      </c>
      <c r="I72" s="47">
        <v>0.97826086956521741</v>
      </c>
      <c r="J72" s="1">
        <v>28.044871794871792</v>
      </c>
      <c r="K72" s="47">
        <v>0.88235294117647056</v>
      </c>
      <c r="L72" s="1">
        <v>1232.5714053878626</v>
      </c>
      <c r="M72" s="47">
        <v>0.96564731220755651</v>
      </c>
    </row>
    <row r="73" spans="2:13" x14ac:dyDescent="0.25">
      <c r="B73" s="57"/>
      <c r="C73" s="42" t="s">
        <v>3</v>
      </c>
      <c r="D73" s="1">
        <v>32.532051282051277</v>
      </c>
      <c r="E73" s="47">
        <v>2.9411764705882311E-2</v>
      </c>
      <c r="F73" s="1">
        <v>5.3846153846153841</v>
      </c>
      <c r="G73" s="47">
        <v>0.14285714285714282</v>
      </c>
      <c r="H73" s="1">
        <v>2.192469977280104</v>
      </c>
      <c r="I73" s="47">
        <v>2.1739130434782629E-2</v>
      </c>
      <c r="J73" s="1">
        <v>3.7393162393162394</v>
      </c>
      <c r="K73" s="47">
        <v>0.11764705882352942</v>
      </c>
      <c r="L73" s="1">
        <v>43.848452883263008</v>
      </c>
      <c r="M73" s="47">
        <v>3.4352687792443541E-2</v>
      </c>
    </row>
    <row r="74" spans="2:13" x14ac:dyDescent="0.25">
      <c r="B74" s="58" t="s">
        <v>36</v>
      </c>
      <c r="C74" s="58"/>
      <c r="D74" s="59">
        <v>1106.089743589745</v>
      </c>
      <c r="E74" s="62">
        <v>2.3410815617611384E-2</v>
      </c>
      <c r="F74" s="59">
        <v>37.692307692307701</v>
      </c>
      <c r="G74" s="62">
        <v>9.2648583924670892E-3</v>
      </c>
      <c r="H74" s="59">
        <v>100.85361895488469</v>
      </c>
      <c r="I74" s="62">
        <v>1.6909149853996504E-2</v>
      </c>
      <c r="J74" s="59">
        <v>31.784188034188031</v>
      </c>
      <c r="K74" s="62">
        <v>1.2078151713806511E-2</v>
      </c>
      <c r="L74" s="59">
        <v>1276.4198582711256</v>
      </c>
      <c r="M74" s="62">
        <v>2.1305178813872984E-2</v>
      </c>
    </row>
    <row r="75" spans="2:13" x14ac:dyDescent="0.25">
      <c r="B75" s="61" t="s">
        <v>719</v>
      </c>
      <c r="C75" s="42" t="s">
        <v>2</v>
      </c>
      <c r="D75" s="1">
        <v>2232.3272970956045</v>
      </c>
      <c r="E75" s="47">
        <v>0.97083333333333333</v>
      </c>
      <c r="F75" s="1">
        <v>43.917399950963038</v>
      </c>
      <c r="G75" s="47">
        <v>0.85</v>
      </c>
      <c r="H75" s="1">
        <v>119.16441005802717</v>
      </c>
      <c r="I75" s="47">
        <v>0.97777777777777775</v>
      </c>
      <c r="J75" s="1">
        <v>31.67832167832168</v>
      </c>
      <c r="K75" s="47">
        <v>0.90909090909090917</v>
      </c>
      <c r="L75" s="1">
        <v>2427.087428782916</v>
      </c>
      <c r="M75" s="47">
        <v>0.96782337640719152</v>
      </c>
    </row>
    <row r="76" spans="2:13" x14ac:dyDescent="0.25">
      <c r="B76" s="57"/>
      <c r="C76" s="42" t="s">
        <v>3</v>
      </c>
      <c r="D76" s="1">
        <v>67.065626951369964</v>
      </c>
      <c r="E76" s="47">
        <v>2.9166666666666608E-2</v>
      </c>
      <c r="F76" s="1">
        <v>7.7501294031111243</v>
      </c>
      <c r="G76" s="47">
        <v>0.15</v>
      </c>
      <c r="H76" s="1">
        <v>2.7082820467733431</v>
      </c>
      <c r="I76" s="47">
        <v>2.2222222222222206E-2</v>
      </c>
      <c r="J76" s="1">
        <v>3.1678321678321684</v>
      </c>
      <c r="K76" s="47">
        <v>9.0909090909090925E-2</v>
      </c>
      <c r="L76" s="1">
        <v>80.691870569086618</v>
      </c>
      <c r="M76" s="47">
        <v>3.2176623592808581E-2</v>
      </c>
    </row>
    <row r="77" spans="2:13" x14ac:dyDescent="0.25">
      <c r="B77" s="58" t="s">
        <v>720</v>
      </c>
      <c r="C77" s="58"/>
      <c r="D77" s="59">
        <v>2299.3929240469747</v>
      </c>
      <c r="E77" s="62">
        <v>4.8667537231291892E-2</v>
      </c>
      <c r="F77" s="59">
        <v>51.667529354074162</v>
      </c>
      <c r="G77" s="62">
        <v>1.2700000935517831E-2</v>
      </c>
      <c r="H77" s="59">
        <v>121.87269210480052</v>
      </c>
      <c r="I77" s="62">
        <v>2.0433214348330911E-2</v>
      </c>
      <c r="J77" s="59">
        <v>34.846153846153847</v>
      </c>
      <c r="K77" s="62">
        <v>1.3241714161260947E-2</v>
      </c>
      <c r="L77" s="59">
        <v>2507.7792993520025</v>
      </c>
      <c r="M77" s="62">
        <v>4.1858238143357589E-2</v>
      </c>
    </row>
    <row r="78" spans="2:13" x14ac:dyDescent="0.25">
      <c r="B78" s="61" t="s">
        <v>16</v>
      </c>
      <c r="C78" s="42" t="s">
        <v>2</v>
      </c>
      <c r="D78" s="1">
        <v>793.88990702061528</v>
      </c>
      <c r="E78" s="47">
        <v>0.98734177215189867</v>
      </c>
      <c r="F78" s="1">
        <v>37.003007016371527</v>
      </c>
      <c r="G78" s="47">
        <v>0.95238095238095244</v>
      </c>
      <c r="H78" s="1">
        <v>48.26362618218019</v>
      </c>
      <c r="I78" s="47">
        <v>0.89473684210526316</v>
      </c>
      <c r="J78" s="1">
        <v>19.101480836236934</v>
      </c>
      <c r="K78" s="47">
        <v>0.90909090909090917</v>
      </c>
      <c r="L78" s="1">
        <v>898.25802105540401</v>
      </c>
      <c r="M78" s="47">
        <v>0.97862839800119561</v>
      </c>
    </row>
    <row r="79" spans="2:13" x14ac:dyDescent="0.25">
      <c r="B79" s="57"/>
      <c r="C79" s="42" t="s">
        <v>3</v>
      </c>
      <c r="D79" s="1">
        <v>10.178075731033553</v>
      </c>
      <c r="E79" s="47">
        <v>1.2658227848101295E-2</v>
      </c>
      <c r="F79" s="1">
        <v>1.8501503508185766</v>
      </c>
      <c r="G79" s="47">
        <v>4.761904761904763E-2</v>
      </c>
      <c r="H79" s="1">
        <v>5.6780736684917867</v>
      </c>
      <c r="I79" s="47">
        <v>0.10526315789473684</v>
      </c>
      <c r="J79" s="1">
        <v>1.9101480836236935</v>
      </c>
      <c r="K79" s="47">
        <v>9.0909090909090912E-2</v>
      </c>
      <c r="L79" s="1">
        <v>19.616447833967609</v>
      </c>
      <c r="M79" s="47">
        <v>2.1371601998804383E-2</v>
      </c>
    </row>
    <row r="80" spans="2:13" x14ac:dyDescent="0.25">
      <c r="B80" s="58" t="s">
        <v>37</v>
      </c>
      <c r="C80" s="58"/>
      <c r="D80" s="59">
        <v>804.06798275164886</v>
      </c>
      <c r="E80" s="62">
        <v>1.7018408675531005E-2</v>
      </c>
      <c r="F80" s="59">
        <v>38.8531573671901</v>
      </c>
      <c r="G80" s="62">
        <v>9.5501979885598449E-3</v>
      </c>
      <c r="H80" s="59">
        <v>53.941699850671974</v>
      </c>
      <c r="I80" s="62">
        <v>9.0438825657047639E-3</v>
      </c>
      <c r="J80" s="59">
        <v>21.011628919860627</v>
      </c>
      <c r="K80" s="62">
        <v>7.9845249334450797E-3</v>
      </c>
      <c r="L80" s="59">
        <v>917.87446888937166</v>
      </c>
      <c r="M80" s="62">
        <v>1.5320569921925297E-2</v>
      </c>
    </row>
    <row r="81" spans="2:13" x14ac:dyDescent="0.25">
      <c r="B81" s="61" t="s">
        <v>10</v>
      </c>
      <c r="C81" s="42" t="s">
        <v>2</v>
      </c>
      <c r="D81" s="1">
        <v>2730.694182516278</v>
      </c>
      <c r="E81" s="47">
        <v>0.9732142857142857</v>
      </c>
      <c r="F81" s="1">
        <v>359.366964543096</v>
      </c>
      <c r="G81" s="47">
        <v>0.89473684210526316</v>
      </c>
      <c r="H81" s="1">
        <v>699.42154319208271</v>
      </c>
      <c r="I81" s="47">
        <v>0.97101449275362328</v>
      </c>
      <c r="J81" s="1">
        <v>272.60145510556197</v>
      </c>
      <c r="K81" s="47">
        <v>0.94736842105263153</v>
      </c>
      <c r="L81" s="1">
        <v>4062.0841453570188</v>
      </c>
      <c r="M81" s="47">
        <v>0.9635970977780981</v>
      </c>
    </row>
    <row r="82" spans="2:13" x14ac:dyDescent="0.25">
      <c r="B82" s="61"/>
      <c r="C82" s="42" t="s">
        <v>3</v>
      </c>
      <c r="D82" s="1">
        <v>62.630600516428188</v>
      </c>
      <c r="E82" s="47">
        <v>2.2321428571428496E-2</v>
      </c>
      <c r="F82" s="1">
        <v>42.278466416834824</v>
      </c>
      <c r="G82" s="47">
        <v>0.10526315789473685</v>
      </c>
      <c r="H82" s="1">
        <v>20.878255020659171</v>
      </c>
      <c r="I82" s="47">
        <v>2.8985507246376795E-2</v>
      </c>
      <c r="J82" s="1">
        <v>15.144525283642325</v>
      </c>
      <c r="K82" s="47">
        <v>5.2631578947368397E-2</v>
      </c>
      <c r="L82" s="1">
        <v>140.93184723756451</v>
      </c>
      <c r="M82" s="47">
        <v>3.3431488399334415E-2</v>
      </c>
    </row>
    <row r="83" spans="2:13" x14ac:dyDescent="0.25">
      <c r="B83" s="57"/>
      <c r="C83" s="42" t="s">
        <v>6</v>
      </c>
      <c r="D83" s="1">
        <v>12.526120103285638</v>
      </c>
      <c r="E83" s="47">
        <v>4.4642857142856993E-3</v>
      </c>
      <c r="F83" s="1"/>
      <c r="G83" s="47">
        <v>0</v>
      </c>
      <c r="H83" s="1"/>
      <c r="I83" s="47">
        <v>0</v>
      </c>
      <c r="J83" s="1"/>
      <c r="K83" s="47">
        <v>0</v>
      </c>
      <c r="L83" s="1">
        <v>12.526120103285638</v>
      </c>
      <c r="M83" s="47">
        <v>2.9714138225674499E-3</v>
      </c>
    </row>
    <row r="84" spans="2:13" x14ac:dyDescent="0.25">
      <c r="B84" s="58" t="s">
        <v>38</v>
      </c>
      <c r="C84" s="58"/>
      <c r="D84" s="59">
        <v>2805.8509031359922</v>
      </c>
      <c r="E84" s="62">
        <v>5.9386915505283688E-2</v>
      </c>
      <c r="F84" s="59">
        <v>401.64543095993082</v>
      </c>
      <c r="G84" s="62">
        <v>9.8725397028014861E-2</v>
      </c>
      <c r="H84" s="59">
        <v>720.29979821274185</v>
      </c>
      <c r="I84" s="62">
        <v>0.1207656934277299</v>
      </c>
      <c r="J84" s="59">
        <v>287.74598038920431</v>
      </c>
      <c r="K84" s="62">
        <v>0.10934492340784402</v>
      </c>
      <c r="L84" s="59">
        <v>4215.542112697869</v>
      </c>
      <c r="M84" s="62">
        <v>7.0363115965689366E-2</v>
      </c>
    </row>
    <row r="85" spans="2:13" x14ac:dyDescent="0.25">
      <c r="B85" s="61" t="s">
        <v>13</v>
      </c>
      <c r="C85" s="42" t="s">
        <v>2</v>
      </c>
      <c r="D85" s="1">
        <v>1247.5003905639744</v>
      </c>
      <c r="E85" s="47">
        <v>0.91719745222929938</v>
      </c>
      <c r="F85" s="1">
        <v>65.995495495495476</v>
      </c>
      <c r="G85" s="47">
        <v>0.88888888888888895</v>
      </c>
      <c r="H85" s="1">
        <v>132.66891891891888</v>
      </c>
      <c r="I85" s="47">
        <v>0.94736842105263153</v>
      </c>
      <c r="J85" s="1">
        <v>57.042690417690395</v>
      </c>
      <c r="K85" s="47">
        <v>0.81249999999999989</v>
      </c>
      <c r="L85" s="1">
        <v>1503.2074953960794</v>
      </c>
      <c r="M85" s="47">
        <v>0.91401915220910424</v>
      </c>
    </row>
    <row r="86" spans="2:13" x14ac:dyDescent="0.25">
      <c r="B86" s="61"/>
      <c r="C86" s="42" t="s">
        <v>3</v>
      </c>
      <c r="D86" s="1">
        <v>103.9583658803312</v>
      </c>
      <c r="E86" s="47">
        <v>7.6433121019108277E-2</v>
      </c>
      <c r="F86" s="1">
        <v>8.2494369369369362</v>
      </c>
      <c r="G86" s="47">
        <v>0.11111111111111115</v>
      </c>
      <c r="H86" s="1">
        <v>7.3704954954954953</v>
      </c>
      <c r="I86" s="47">
        <v>5.2631578947368432E-2</v>
      </c>
      <c r="J86" s="1">
        <v>13.163697788697787</v>
      </c>
      <c r="K86" s="47">
        <v>0.18750000000000003</v>
      </c>
      <c r="L86" s="1">
        <v>132.74199610146141</v>
      </c>
      <c r="M86" s="47">
        <v>8.0713226291645873E-2</v>
      </c>
    </row>
    <row r="87" spans="2:13" x14ac:dyDescent="0.25">
      <c r="B87" s="57"/>
      <c r="C87" s="42" t="s">
        <v>6</v>
      </c>
      <c r="D87" s="1">
        <v>8.6631971566942667</v>
      </c>
      <c r="E87" s="47">
        <v>6.369426751592357E-3</v>
      </c>
      <c r="F87" s="1"/>
      <c r="G87" s="47">
        <v>0</v>
      </c>
      <c r="H87" s="1"/>
      <c r="I87" s="47">
        <v>0</v>
      </c>
      <c r="J87" s="1"/>
      <c r="K87" s="47">
        <v>0</v>
      </c>
      <c r="L87" s="1">
        <v>8.6631971566942667</v>
      </c>
      <c r="M87" s="47">
        <v>5.2676214992499219E-3</v>
      </c>
    </row>
    <row r="88" spans="2:13" x14ac:dyDescent="0.25">
      <c r="B88" s="58" t="s">
        <v>39</v>
      </c>
      <c r="C88" s="58"/>
      <c r="D88" s="59">
        <v>1360.1219536009999</v>
      </c>
      <c r="E88" s="62">
        <v>2.8787505225279994E-2</v>
      </c>
      <c r="F88" s="59">
        <v>74.244932432432407</v>
      </c>
      <c r="G88" s="62">
        <v>1.8249580019351126E-2</v>
      </c>
      <c r="H88" s="59">
        <v>140.03941441441438</v>
      </c>
      <c r="I88" s="62">
        <v>2.3479052792924716E-2</v>
      </c>
      <c r="J88" s="59">
        <v>70.206388206388183</v>
      </c>
      <c r="K88" s="62">
        <v>2.6678781509946316E-2</v>
      </c>
      <c r="L88" s="59">
        <v>1644.6126886542349</v>
      </c>
      <c r="M88" s="62">
        <v>2.7450816582250535E-2</v>
      </c>
    </row>
    <row r="89" spans="2:13" x14ac:dyDescent="0.25">
      <c r="B89" s="61" t="s">
        <v>1</v>
      </c>
      <c r="C89" s="42" t="s">
        <v>2</v>
      </c>
      <c r="D89" s="1">
        <v>2039.8868054955426</v>
      </c>
      <c r="E89" s="47">
        <v>0.95811518324607325</v>
      </c>
      <c r="F89" s="1">
        <v>24.541827724387392</v>
      </c>
      <c r="G89" s="47">
        <v>0.85714285714285721</v>
      </c>
      <c r="H89" s="1">
        <v>124.56198375432717</v>
      </c>
      <c r="I89" s="47">
        <v>0.9565217391304347</v>
      </c>
      <c r="J89" s="1">
        <v>32.335144120368774</v>
      </c>
      <c r="K89" s="47">
        <v>0.91666666666666674</v>
      </c>
      <c r="L89" s="1">
        <v>2221.3257610946257</v>
      </c>
      <c r="M89" s="47">
        <v>0.95615209116975264</v>
      </c>
    </row>
    <row r="90" spans="2:13" x14ac:dyDescent="0.25">
      <c r="B90" s="61"/>
      <c r="C90" s="42" t="s">
        <v>3</v>
      </c>
      <c r="D90" s="1">
        <v>66.881534606411478</v>
      </c>
      <c r="E90" s="47">
        <v>3.1413612565445143E-2</v>
      </c>
      <c r="F90" s="1">
        <v>4.0903046207312324</v>
      </c>
      <c r="G90" s="47">
        <v>0.14285714285714288</v>
      </c>
      <c r="H90" s="1">
        <v>5.6619083524694105</v>
      </c>
      <c r="I90" s="47">
        <v>4.3478260869565168E-2</v>
      </c>
      <c r="J90" s="1">
        <v>2.9395585563971625</v>
      </c>
      <c r="K90" s="47">
        <v>8.333333333333337E-2</v>
      </c>
      <c r="L90" s="1">
        <v>79.573306136009279</v>
      </c>
      <c r="M90" s="47">
        <v>3.4251699771285865E-2</v>
      </c>
    </row>
    <row r="91" spans="2:13" x14ac:dyDescent="0.25">
      <c r="B91" s="61"/>
      <c r="C91" s="42" t="s">
        <v>6</v>
      </c>
      <c r="D91" s="1">
        <v>11.146922434401912</v>
      </c>
      <c r="E91" s="47">
        <v>5.2356020942408562E-3</v>
      </c>
      <c r="F91" s="1"/>
      <c r="G91" s="47">
        <v>0</v>
      </c>
      <c r="H91" s="1"/>
      <c r="I91" s="47">
        <v>0</v>
      </c>
      <c r="J91" s="1"/>
      <c r="K91" s="47">
        <v>0</v>
      </c>
      <c r="L91" s="1">
        <v>11.146922434401912</v>
      </c>
      <c r="M91" s="47">
        <v>4.7981045294807588E-3</v>
      </c>
    </row>
    <row r="92" spans="2:13" x14ac:dyDescent="0.25">
      <c r="B92" s="57"/>
      <c r="C92" s="42" t="s">
        <v>5</v>
      </c>
      <c r="D92" s="1">
        <v>11.146922434401912</v>
      </c>
      <c r="E92" s="47">
        <v>5.2356020942408562E-3</v>
      </c>
      <c r="F92" s="1"/>
      <c r="G92" s="47">
        <v>0</v>
      </c>
      <c r="H92" s="1"/>
      <c r="I92" s="47">
        <v>0</v>
      </c>
      <c r="J92" s="1"/>
      <c r="K92" s="47">
        <v>0</v>
      </c>
      <c r="L92" s="1">
        <v>11.146922434401912</v>
      </c>
      <c r="M92" s="47">
        <v>4.7981045294807588E-3</v>
      </c>
    </row>
    <row r="93" spans="2:13" x14ac:dyDescent="0.25">
      <c r="B93" s="58" t="s">
        <v>40</v>
      </c>
      <c r="C93" s="58"/>
      <c r="D93" s="59">
        <v>2129.0621849707577</v>
      </c>
      <c r="E93" s="62">
        <v>4.506242150751405E-2</v>
      </c>
      <c r="F93" s="59">
        <v>28.632132345118624</v>
      </c>
      <c r="G93" s="62">
        <v>7.0378458601524658E-3</v>
      </c>
      <c r="H93" s="59">
        <v>130.2238921067966</v>
      </c>
      <c r="I93" s="62">
        <v>2.1833379198712893E-2</v>
      </c>
      <c r="J93" s="59">
        <v>35.274702676765934</v>
      </c>
      <c r="K93" s="62">
        <v>1.3404564877703338E-2</v>
      </c>
      <c r="L93" s="59">
        <v>2323.1929120994387</v>
      </c>
      <c r="M93" s="62">
        <v>3.8777240960855795E-2</v>
      </c>
    </row>
    <row r="94" spans="2:13" x14ac:dyDescent="0.25">
      <c r="B94" s="61" t="s">
        <v>4</v>
      </c>
      <c r="C94" s="42" t="s">
        <v>2</v>
      </c>
      <c r="D94" s="1">
        <v>3067.5268570115541</v>
      </c>
      <c r="E94" s="47">
        <v>0.94680851063829796</v>
      </c>
      <c r="F94" s="1">
        <v>389.94398805078441</v>
      </c>
      <c r="G94" s="47">
        <v>0.81081081081081074</v>
      </c>
      <c r="H94" s="1">
        <v>603.31319166270623</v>
      </c>
      <c r="I94" s="47">
        <v>0.97959183673469385</v>
      </c>
      <c r="J94" s="1">
        <v>429.24980337988359</v>
      </c>
      <c r="K94" s="47">
        <v>0.87179487179487181</v>
      </c>
      <c r="L94" s="1">
        <v>4490.0338401049285</v>
      </c>
      <c r="M94" s="47">
        <v>0.92979694662769541</v>
      </c>
    </row>
    <row r="95" spans="2:13" x14ac:dyDescent="0.25">
      <c r="B95" s="61"/>
      <c r="C95" s="42" t="s">
        <v>3</v>
      </c>
      <c r="D95" s="1">
        <v>155.09967254552768</v>
      </c>
      <c r="E95" s="47">
        <v>4.7872340425531817E-2</v>
      </c>
      <c r="F95" s="1">
        <v>90.986930545183014</v>
      </c>
      <c r="G95" s="47">
        <v>0.18918918918918914</v>
      </c>
      <c r="H95" s="1">
        <v>12.56902482630638</v>
      </c>
      <c r="I95" s="47">
        <v>2.0408163265306121E-2</v>
      </c>
      <c r="J95" s="1">
        <v>63.124971085276954</v>
      </c>
      <c r="K95" s="47">
        <v>0.12820512820512811</v>
      </c>
      <c r="L95" s="1">
        <v>321.78059900229403</v>
      </c>
      <c r="M95" s="47">
        <v>6.6634379403557459E-2</v>
      </c>
    </row>
    <row r="96" spans="2:13" x14ac:dyDescent="0.25">
      <c r="B96" s="57"/>
      <c r="C96" s="42" t="s">
        <v>6</v>
      </c>
      <c r="D96" s="1">
        <v>17.233296949503075</v>
      </c>
      <c r="E96" s="47">
        <v>5.3191489361702014E-3</v>
      </c>
      <c r="F96" s="1"/>
      <c r="G96" s="47">
        <v>0</v>
      </c>
      <c r="H96" s="1"/>
      <c r="I96" s="47">
        <v>0</v>
      </c>
      <c r="J96" s="1"/>
      <c r="K96" s="47">
        <v>0</v>
      </c>
      <c r="L96" s="1">
        <v>17.233296949503075</v>
      </c>
      <c r="M96" s="47">
        <v>3.5686739687471663E-3</v>
      </c>
    </row>
    <row r="97" spans="2:13" x14ac:dyDescent="0.25">
      <c r="B97" s="58" t="s">
        <v>41</v>
      </c>
      <c r="C97" s="58"/>
      <c r="D97" s="59">
        <v>3239.8598265065848</v>
      </c>
      <c r="E97" s="62">
        <v>6.8572881599184621E-2</v>
      </c>
      <c r="F97" s="59">
        <v>480.93091859596746</v>
      </c>
      <c r="G97" s="62">
        <v>0.11821395743991799</v>
      </c>
      <c r="H97" s="59">
        <v>615.88221648901265</v>
      </c>
      <c r="I97" s="62">
        <v>0.10325900844155916</v>
      </c>
      <c r="J97" s="59">
        <v>492.37477446516056</v>
      </c>
      <c r="K97" s="62">
        <v>0.1871048969268847</v>
      </c>
      <c r="L97" s="59">
        <v>4829.0477360567256</v>
      </c>
      <c r="M97" s="62">
        <v>8.0603356999451675E-2</v>
      </c>
    </row>
    <row r="98" spans="2:13" x14ac:dyDescent="0.25">
      <c r="B98" s="61" t="s">
        <v>14</v>
      </c>
      <c r="C98" s="42" t="s">
        <v>2</v>
      </c>
      <c r="D98" s="1">
        <v>1486.8835815292216</v>
      </c>
      <c r="E98" s="47">
        <v>0.95196506550218341</v>
      </c>
      <c r="F98" s="1">
        <v>65.090229007633582</v>
      </c>
      <c r="G98" s="47">
        <v>0.95</v>
      </c>
      <c r="H98" s="1">
        <v>121.01064340239908</v>
      </c>
      <c r="I98" s="47">
        <v>0.93548387096774188</v>
      </c>
      <c r="J98" s="1">
        <v>32.022229007633591</v>
      </c>
      <c r="K98" s="47">
        <v>0.80000000000000016</v>
      </c>
      <c r="L98" s="1">
        <v>1705.0066829468878</v>
      </c>
      <c r="M98" s="47">
        <v>0.9473260151722589</v>
      </c>
    </row>
    <row r="99" spans="2:13" x14ac:dyDescent="0.25">
      <c r="B99" s="61"/>
      <c r="C99" s="42" t="s">
        <v>3</v>
      </c>
      <c r="D99" s="1">
        <v>61.385101989738459</v>
      </c>
      <c r="E99" s="47">
        <v>3.9301310043668096E-2</v>
      </c>
      <c r="F99" s="1">
        <v>3.425801526717557</v>
      </c>
      <c r="G99" s="47">
        <v>4.9999999999999996E-2</v>
      </c>
      <c r="H99" s="1">
        <v>8.3455616139585604</v>
      </c>
      <c r="I99" s="47">
        <v>6.451612903225809E-2</v>
      </c>
      <c r="J99" s="1">
        <v>8.005557251908396</v>
      </c>
      <c r="K99" s="47">
        <v>0.19999999999999998</v>
      </c>
      <c r="L99" s="1">
        <v>81.162022382322988</v>
      </c>
      <c r="M99" s="47">
        <v>4.5094776469660799E-2</v>
      </c>
    </row>
    <row r="100" spans="2:13" x14ac:dyDescent="0.25">
      <c r="B100" s="61"/>
      <c r="C100" s="42" t="s">
        <v>6</v>
      </c>
      <c r="D100" s="1">
        <v>6.8205668877487167</v>
      </c>
      <c r="E100" s="47">
        <v>4.3668122270742321E-3</v>
      </c>
      <c r="F100" s="1"/>
      <c r="G100" s="47">
        <v>0</v>
      </c>
      <c r="H100" s="1"/>
      <c r="I100" s="47">
        <v>0</v>
      </c>
      <c r="J100" s="1"/>
      <c r="K100" s="47">
        <v>0</v>
      </c>
      <c r="L100" s="1">
        <v>6.8205668877487167</v>
      </c>
      <c r="M100" s="47">
        <v>3.7896041790401133E-3</v>
      </c>
    </row>
    <row r="101" spans="2:13" x14ac:dyDescent="0.25">
      <c r="B101" s="57"/>
      <c r="C101" s="42" t="s">
        <v>5</v>
      </c>
      <c r="D101" s="1">
        <v>6.8205668877487167</v>
      </c>
      <c r="E101" s="47">
        <v>4.3668122270742321E-3</v>
      </c>
      <c r="F101" s="1"/>
      <c r="G101" s="47">
        <v>0</v>
      </c>
      <c r="H101" s="1"/>
      <c r="I101" s="47">
        <v>0</v>
      </c>
      <c r="J101" s="1"/>
      <c r="K101" s="47">
        <v>0</v>
      </c>
      <c r="L101" s="1">
        <v>6.8205668877487167</v>
      </c>
      <c r="M101" s="47">
        <v>3.7896041790401133E-3</v>
      </c>
    </row>
    <row r="102" spans="2:13" x14ac:dyDescent="0.25">
      <c r="B102" s="58" t="s">
        <v>42</v>
      </c>
      <c r="C102" s="58"/>
      <c r="D102" s="59">
        <v>1561.9098172944575</v>
      </c>
      <c r="E102" s="62">
        <v>3.3058423112528212E-2</v>
      </c>
      <c r="F102" s="59">
        <v>68.516030534351145</v>
      </c>
      <c r="G102" s="62">
        <v>1.6841402381002627E-2</v>
      </c>
      <c r="H102" s="59">
        <v>129.35620501635765</v>
      </c>
      <c r="I102" s="62">
        <v>2.1687902504959607E-2</v>
      </c>
      <c r="J102" s="59">
        <v>40.027786259541983</v>
      </c>
      <c r="K102" s="62">
        <v>1.5210760604944249E-2</v>
      </c>
      <c r="L102" s="59">
        <v>1799.8098391047083</v>
      </c>
      <c r="M102" s="62">
        <v>3.0041267537964628E-2</v>
      </c>
    </row>
  </sheetData>
  <mergeCells count="6">
    <mergeCell ref="L9:M9"/>
    <mergeCell ref="D8:K8"/>
    <mergeCell ref="D9:E9"/>
    <mergeCell ref="F9:G9"/>
    <mergeCell ref="H9:I9"/>
    <mergeCell ref="J9:K9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U35"/>
  <sheetViews>
    <sheetView zoomScale="80" zoomScaleNormal="80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ET42" sqref="ET42"/>
    </sheetView>
  </sheetViews>
  <sheetFormatPr defaultColWidth="8.85546875" defaultRowHeight="15" outlineLevelRow="1" outlineLevelCol="1" x14ac:dyDescent="0.25"/>
  <cols>
    <col min="1" max="1" width="29.28515625" style="42" bestFit="1" customWidth="1"/>
    <col min="2" max="2" width="66.42578125" style="42" bestFit="1" customWidth="1"/>
    <col min="3" max="3" width="34.5703125" style="42" bestFit="1" customWidth="1"/>
    <col min="4" max="4" width="19.5703125" style="42" hidden="1" customWidth="1" outlineLevel="1"/>
    <col min="5" max="5" width="13.140625" style="42" hidden="1" customWidth="1" outlineLevel="1"/>
    <col min="6" max="6" width="13" style="42" hidden="1" customWidth="1" outlineLevel="1" collapsed="1"/>
    <col min="7" max="7" width="11.7109375" style="42" hidden="1" customWidth="1" outlineLevel="1"/>
    <col min="8" max="8" width="8.7109375" style="42" hidden="1" customWidth="1" outlineLevel="1" collapsed="1"/>
    <col min="9" max="9" width="17" style="42" hidden="1" customWidth="1" outlineLevel="1" collapsed="1"/>
    <col min="10" max="10" width="22.140625" style="42" bestFit="1" customWidth="1" collapsed="1"/>
    <col min="11" max="11" width="13.5703125" style="42" hidden="1" customWidth="1" outlineLevel="1"/>
    <col min="12" max="12" width="17.85546875" style="42" hidden="1" customWidth="1" outlineLevel="1" collapsed="1"/>
    <col min="13" max="13" width="12.7109375" style="42" hidden="1" customWidth="1" outlineLevel="1" collapsed="1"/>
    <col min="14" max="14" width="16.5703125" style="42" hidden="1" customWidth="1" outlineLevel="1"/>
    <col min="15" max="15" width="15.85546875" style="42" hidden="1" customWidth="1" outlineLevel="1" collapsed="1"/>
    <col min="16" max="16" width="16.28515625" style="42" hidden="1" customWidth="1" outlineLevel="1"/>
    <col min="17" max="17" width="22.7109375" style="42" hidden="1" customWidth="1" outlineLevel="1"/>
    <col min="18" max="18" width="18.85546875" style="42" hidden="1" customWidth="1" outlineLevel="1"/>
    <col min="19" max="19" width="13.85546875" style="42" hidden="1" customWidth="1" outlineLevel="1"/>
    <col min="20" max="20" width="20.5703125" style="42" bestFit="1" customWidth="1" collapsed="1"/>
    <col min="21" max="21" width="30" style="42" hidden="1" customWidth="1" outlineLevel="1"/>
    <col min="22" max="22" width="20" style="42" hidden="1" customWidth="1" outlineLevel="1"/>
    <col min="23" max="23" width="14.42578125" style="42" hidden="1" customWidth="1" outlineLevel="1"/>
    <col min="24" max="24" width="11" style="42" hidden="1" customWidth="1" outlineLevel="1"/>
    <col min="25" max="25" width="13.42578125" style="42" hidden="1" customWidth="1" outlineLevel="1"/>
    <col min="26" max="26" width="13.5703125" style="42" hidden="1" customWidth="1" outlineLevel="1" collapsed="1"/>
    <col min="27" max="27" width="7.140625" style="42" hidden="1" customWidth="1" outlineLevel="1"/>
    <col min="28" max="28" width="8.7109375" style="42" hidden="1" customWidth="1" outlineLevel="1"/>
    <col min="29" max="29" width="10.28515625" style="42" hidden="1" customWidth="1" outlineLevel="1" collapsed="1"/>
    <col min="30" max="30" width="15.5703125" style="42" hidden="1" customWidth="1" outlineLevel="1"/>
    <col min="31" max="31" width="22.7109375" style="42" hidden="1" customWidth="1" outlineLevel="1"/>
    <col min="32" max="32" width="14.28515625" style="42" hidden="1" customWidth="1" outlineLevel="1" collapsed="1"/>
    <col min="33" max="33" width="11" style="42" hidden="1" customWidth="1" outlineLevel="1"/>
    <col min="34" max="34" width="10.7109375" style="42" hidden="1" customWidth="1" outlineLevel="1"/>
    <col min="35" max="35" width="11" style="42" hidden="1" customWidth="1" outlineLevel="1"/>
    <col min="36" max="36" width="13.85546875" style="42" hidden="1" customWidth="1" outlineLevel="1" collapsed="1"/>
    <col min="37" max="37" width="10.7109375" style="42" hidden="1" customWidth="1" outlineLevel="1"/>
    <col min="38" max="38" width="8.85546875" style="42" hidden="1" customWidth="1" outlineLevel="1" collapsed="1"/>
    <col min="39" max="39" width="11.7109375" style="42" hidden="1" customWidth="1" outlineLevel="1"/>
    <col min="40" max="41" width="9.28515625" style="42" hidden="1" customWidth="1" outlineLevel="1"/>
    <col min="42" max="42" width="10.85546875" style="42" hidden="1" customWidth="1" outlineLevel="1"/>
    <col min="43" max="43" width="10.7109375" style="42" hidden="1" customWidth="1" outlineLevel="1"/>
    <col min="44" max="44" width="11" style="42" hidden="1" customWidth="1" outlineLevel="1"/>
    <col min="45" max="45" width="10.140625" style="42" hidden="1" customWidth="1" outlineLevel="1"/>
    <col min="46" max="46" width="24.42578125" style="42" hidden="1" customWidth="1" outlineLevel="1"/>
    <col min="47" max="47" width="15.140625" style="42" hidden="1" customWidth="1" outlineLevel="1"/>
    <col min="48" max="48" width="17.42578125" style="42" hidden="1" customWidth="1" outlineLevel="1"/>
    <col min="49" max="49" width="9.5703125" style="42" hidden="1" customWidth="1" outlineLevel="1"/>
    <col min="50" max="50" width="11.7109375" style="42" hidden="1" customWidth="1" outlineLevel="1"/>
    <col min="51" max="51" width="20.85546875" style="42" hidden="1" customWidth="1" outlineLevel="1"/>
    <col min="52" max="52" width="37" style="42" bestFit="1" customWidth="1" collapsed="1"/>
    <col min="53" max="53" width="11.28515625" style="42" hidden="1" customWidth="1" outlineLevel="1"/>
    <col min="54" max="54" width="9.28515625" style="42" hidden="1" customWidth="1" outlineLevel="1"/>
    <col min="55" max="55" width="8.5703125" style="42" hidden="1" customWidth="1" outlineLevel="1"/>
    <col min="56" max="56" width="9.28515625" style="42" hidden="1" customWidth="1" outlineLevel="1"/>
    <col min="57" max="57" width="8.85546875" style="42" hidden="1" customWidth="1" outlineLevel="1"/>
    <col min="58" max="58" width="12.7109375" style="42" hidden="1" customWidth="1" outlineLevel="1"/>
    <col min="59" max="59" width="9.85546875" style="42" hidden="1" customWidth="1" outlineLevel="1"/>
    <col min="60" max="60" width="9.28515625" style="42" hidden="1" customWidth="1" outlineLevel="1"/>
    <col min="61" max="61" width="10.28515625" style="42" hidden="1" customWidth="1" outlineLevel="1"/>
    <col min="62" max="62" width="7.42578125" style="42" hidden="1" customWidth="1" outlineLevel="1"/>
    <col min="63" max="63" width="12.85546875" style="42" hidden="1" customWidth="1" outlineLevel="1"/>
    <col min="64" max="64" width="12.7109375" style="42" hidden="1" customWidth="1" outlineLevel="1"/>
    <col min="65" max="65" width="11.42578125" style="42" hidden="1" customWidth="1" outlineLevel="1"/>
    <col min="66" max="66" width="25.5703125" style="42" hidden="1" customWidth="1" outlineLevel="1"/>
    <col min="67" max="67" width="11.28515625" style="42" hidden="1" customWidth="1" outlineLevel="1"/>
    <col min="68" max="68" width="12.7109375" style="42" hidden="1" customWidth="1" outlineLevel="1"/>
    <col min="69" max="69" width="10.7109375" style="42" hidden="1" customWidth="1" outlineLevel="1"/>
    <col min="70" max="70" width="11.42578125" style="42" hidden="1" customWidth="1" outlineLevel="1"/>
    <col min="71" max="71" width="16.42578125" style="42" hidden="1" customWidth="1" outlineLevel="1"/>
    <col min="72" max="73" width="10" style="42" hidden="1" customWidth="1" outlineLevel="1"/>
    <col min="74" max="74" width="10.85546875" style="42" hidden="1" customWidth="1" outlineLevel="1"/>
    <col min="75" max="75" width="7.140625" style="42" hidden="1" customWidth="1" outlineLevel="1"/>
    <col min="76" max="76" width="11.28515625" style="42" hidden="1" customWidth="1" outlineLevel="1"/>
    <col min="77" max="77" width="10" style="42" hidden="1" customWidth="1" outlineLevel="1"/>
    <col min="78" max="78" width="13.140625" style="42" hidden="1" customWidth="1" outlineLevel="1"/>
    <col min="79" max="79" width="9.42578125" style="42" hidden="1" customWidth="1" outlineLevel="1"/>
    <col min="80" max="80" width="10.7109375" style="42" hidden="1" customWidth="1" outlineLevel="1"/>
    <col min="81" max="81" width="9.28515625" style="42" hidden="1" customWidth="1" outlineLevel="1"/>
    <col min="82" max="82" width="11.7109375" style="42" hidden="1" customWidth="1" outlineLevel="1"/>
    <col min="83" max="83" width="8.42578125" style="42" hidden="1" customWidth="1" outlineLevel="1"/>
    <col min="84" max="84" width="12.42578125" style="42" hidden="1" customWidth="1" outlineLevel="1"/>
    <col min="85" max="85" width="8.140625" style="42" hidden="1" customWidth="1" outlineLevel="1"/>
    <col min="86" max="86" width="18.42578125" style="42" hidden="1" customWidth="1" outlineLevel="1"/>
    <col min="87" max="87" width="12.42578125" style="42" hidden="1" customWidth="1" outlineLevel="1"/>
    <col min="88" max="88" width="15.28515625" style="42" hidden="1" customWidth="1" outlineLevel="1"/>
    <col min="89" max="89" width="12.85546875" style="42" hidden="1" customWidth="1" outlineLevel="1"/>
    <col min="90" max="91" width="10.85546875" style="42" hidden="1" customWidth="1" outlineLevel="1"/>
    <col min="92" max="92" width="8.42578125" style="42" hidden="1" customWidth="1" outlineLevel="1"/>
    <col min="93" max="93" width="11.5703125" style="42" hidden="1" customWidth="1" outlineLevel="1"/>
    <col min="94" max="94" width="9.140625" style="42" hidden="1" customWidth="1" outlineLevel="1"/>
    <col min="95" max="95" width="19.42578125" style="42" hidden="1" customWidth="1" outlineLevel="1"/>
    <col min="96" max="96" width="11" style="42" hidden="1" customWidth="1" outlineLevel="1"/>
    <col min="97" max="97" width="19.85546875" style="42" hidden="1" customWidth="1" outlineLevel="1"/>
    <col min="98" max="98" width="19.28515625" style="42" hidden="1" customWidth="1" outlineLevel="1"/>
    <col min="99" max="99" width="7.85546875" style="42" hidden="1" customWidth="1" outlineLevel="1"/>
    <col min="100" max="100" width="6.42578125" style="42" hidden="1" customWidth="1" outlineLevel="1"/>
    <col min="101" max="101" width="8.140625" style="42" hidden="1" customWidth="1" outlineLevel="1"/>
    <col min="102" max="102" width="9.42578125" style="42" hidden="1" customWidth="1" outlineLevel="1"/>
    <col min="103" max="103" width="7.42578125" style="42" hidden="1" customWidth="1" outlineLevel="1"/>
    <col min="104" max="104" width="9.42578125" style="42" hidden="1" customWidth="1" outlineLevel="1"/>
    <col min="105" max="105" width="10" style="42" hidden="1" customWidth="1" outlineLevel="1"/>
    <col min="106" max="106" width="10.28515625" style="42" hidden="1" customWidth="1" outlineLevel="1"/>
    <col min="107" max="107" width="11.7109375" style="42" hidden="1" customWidth="1" outlineLevel="1"/>
    <col min="108" max="108" width="23.140625" style="42" hidden="1" customWidth="1" outlineLevel="1"/>
    <col min="109" max="109" width="23.42578125" style="42" hidden="1" customWidth="1" outlineLevel="1"/>
    <col min="110" max="110" width="7.42578125" style="42" hidden="1" customWidth="1" outlineLevel="1"/>
    <col min="111" max="111" width="10" style="42" hidden="1" customWidth="1" outlineLevel="1"/>
    <col min="112" max="112" width="7" style="42" hidden="1" customWidth="1" outlineLevel="1"/>
    <col min="113" max="113" width="16.42578125" style="42" hidden="1" customWidth="1" outlineLevel="1"/>
    <col min="114" max="114" width="18" style="42" bestFit="1" customWidth="1" collapsed="1"/>
    <col min="115" max="115" width="15.7109375" style="42" hidden="1" customWidth="1" outlineLevel="1"/>
    <col min="116" max="116" width="6.5703125" style="42" hidden="1" customWidth="1" outlineLevel="1"/>
    <col min="117" max="117" width="10.140625" style="42" hidden="1" customWidth="1" outlineLevel="1"/>
    <col min="118" max="118" width="9.28515625" style="42" hidden="1" customWidth="1" outlineLevel="1"/>
    <col min="119" max="119" width="9.5703125" style="42" hidden="1" customWidth="1" outlineLevel="1"/>
    <col min="120" max="120" width="17.85546875" style="42" hidden="1" customWidth="1" outlineLevel="1"/>
    <col min="121" max="121" width="8.5703125" style="42" hidden="1" customWidth="1" outlineLevel="1"/>
    <col min="122" max="122" width="11.28515625" style="42" hidden="1" customWidth="1" outlineLevel="1"/>
    <col min="123" max="123" width="21" style="42" hidden="1" customWidth="1" outlineLevel="1"/>
    <col min="124" max="124" width="9.85546875" style="42" hidden="1" customWidth="1" outlineLevel="1"/>
    <col min="125" max="125" width="12.140625" style="42" hidden="1" customWidth="1" outlineLevel="1"/>
    <col min="126" max="126" width="12" style="42" hidden="1" customWidth="1" outlineLevel="1"/>
    <col min="127" max="127" width="9.42578125" style="42" hidden="1" customWidth="1" outlineLevel="1"/>
    <col min="128" max="128" width="11.5703125" style="42" hidden="1" customWidth="1" outlineLevel="1"/>
    <col min="129" max="129" width="19.28515625" style="42" hidden="1" customWidth="1" outlineLevel="1"/>
    <col min="130" max="130" width="20.140625" style="42" hidden="1" customWidth="1" outlineLevel="1"/>
    <col min="131" max="131" width="9.140625" style="42" hidden="1" customWidth="1" outlineLevel="1"/>
    <col min="132" max="132" width="13.42578125" style="42" hidden="1" customWidth="1" outlineLevel="1"/>
    <col min="133" max="133" width="10.28515625" style="42" hidden="1" customWidth="1" outlineLevel="1"/>
    <col min="134" max="134" width="15.28515625" style="42" hidden="1" customWidth="1" outlineLevel="1"/>
    <col min="135" max="135" width="7.28515625" style="42" hidden="1" customWidth="1" outlineLevel="1"/>
    <col min="136" max="136" width="8" style="42" hidden="1" customWidth="1" outlineLevel="1"/>
    <col min="137" max="137" width="8.42578125" style="42" hidden="1" customWidth="1" outlineLevel="1"/>
    <col min="138" max="138" width="10.85546875" style="42" hidden="1" customWidth="1" outlineLevel="1"/>
    <col min="139" max="139" width="22.42578125" style="42" bestFit="1" customWidth="1" collapsed="1"/>
    <col min="140" max="140" width="11.28515625" style="42" hidden="1" customWidth="1" outlineLevel="1"/>
    <col min="141" max="141" width="15.5703125" style="42" hidden="1" customWidth="1" outlineLevel="1"/>
    <col min="142" max="142" width="8.5703125" style="42" hidden="1" customWidth="1" outlineLevel="1"/>
    <col min="143" max="143" width="8" style="42" hidden="1" customWidth="1" outlineLevel="1"/>
    <col min="144" max="144" width="7.140625" style="42" hidden="1" customWidth="1" outlineLevel="1"/>
    <col min="145" max="145" width="7" style="42" hidden="1" customWidth="1" outlineLevel="1"/>
    <col min="146" max="146" width="8.5703125" style="42" hidden="1" customWidth="1" outlineLevel="1"/>
    <col min="147" max="147" width="9.5703125" style="42" hidden="1" customWidth="1" outlineLevel="1"/>
    <col min="148" max="148" width="13.140625" style="42" hidden="1" customWidth="1" outlineLevel="1"/>
    <col min="149" max="149" width="12.140625" style="42" hidden="1" customWidth="1" outlineLevel="1"/>
    <col min="150" max="150" width="18" style="42" bestFit="1" customWidth="1" collapsed="1"/>
    <col min="151" max="151" width="20.85546875" style="42" bestFit="1" customWidth="1"/>
    <col min="152" max="152" width="8.85546875" style="42" customWidth="1"/>
    <col min="153" max="16384" width="8.85546875" style="42"/>
  </cols>
  <sheetData>
    <row r="1" spans="1:151" x14ac:dyDescent="0.25">
      <c r="A1" s="7" t="s">
        <v>504</v>
      </c>
    </row>
    <row r="3" spans="1:151" ht="18.75" x14ac:dyDescent="0.3">
      <c r="A3" s="8" t="s">
        <v>704</v>
      </c>
    </row>
    <row r="5" spans="1:151" x14ac:dyDescent="0.25">
      <c r="A5" s="42" t="s">
        <v>502</v>
      </c>
      <c r="B5" s="4" t="s">
        <v>722</v>
      </c>
      <c r="H5" s="4"/>
    </row>
    <row r="6" spans="1:151" x14ac:dyDescent="0.25">
      <c r="A6" s="42" t="s">
        <v>503</v>
      </c>
      <c r="B6" s="42" t="s">
        <v>1072</v>
      </c>
    </row>
    <row r="8" spans="1:151" x14ac:dyDescent="0.25">
      <c r="B8" s="95"/>
      <c r="C8" s="95" t="s">
        <v>1016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</row>
    <row r="9" spans="1:151" x14ac:dyDescent="0.25">
      <c r="B9" s="95"/>
      <c r="C9" s="95"/>
      <c r="D9" s="95" t="s">
        <v>665</v>
      </c>
      <c r="E9" s="95"/>
      <c r="F9" s="95"/>
      <c r="G9" s="95"/>
      <c r="H9" s="95"/>
      <c r="I9" s="95"/>
      <c r="J9" s="95" t="s">
        <v>933</v>
      </c>
      <c r="K9" s="95" t="s">
        <v>934</v>
      </c>
      <c r="L9" s="95"/>
      <c r="M9" s="95"/>
      <c r="N9" s="95"/>
      <c r="O9" s="95"/>
      <c r="P9" s="95"/>
      <c r="Q9" s="95"/>
      <c r="R9" s="95"/>
      <c r="S9" s="95"/>
      <c r="T9" s="95" t="s">
        <v>938</v>
      </c>
      <c r="U9" s="95" t="s">
        <v>666</v>
      </c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 t="s">
        <v>947</v>
      </c>
      <c r="BA9" s="95" t="s">
        <v>667</v>
      </c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 t="s">
        <v>959</v>
      </c>
      <c r="DK9" s="95" t="s">
        <v>668</v>
      </c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 t="s">
        <v>961</v>
      </c>
      <c r="EJ9" s="95" t="s">
        <v>669</v>
      </c>
      <c r="EK9" s="95"/>
      <c r="EL9" s="95"/>
      <c r="EM9" s="95"/>
      <c r="EN9" s="95"/>
      <c r="EO9" s="95"/>
      <c r="EP9" s="95"/>
      <c r="EQ9" s="95"/>
      <c r="ER9" s="95"/>
      <c r="ES9" s="95"/>
      <c r="ET9" s="95" t="s">
        <v>971</v>
      </c>
      <c r="EU9" s="95" t="s">
        <v>18</v>
      </c>
    </row>
    <row r="10" spans="1:151" x14ac:dyDescent="0.25">
      <c r="B10" s="98" t="s">
        <v>998</v>
      </c>
      <c r="C10" s="98" t="s">
        <v>0</v>
      </c>
      <c r="D10" s="97" t="s">
        <v>448</v>
      </c>
      <c r="E10" s="97" t="s">
        <v>404</v>
      </c>
      <c r="F10" s="97" t="s">
        <v>449</v>
      </c>
      <c r="G10" s="97" t="s">
        <v>405</v>
      </c>
      <c r="H10" s="97" t="s">
        <v>406</v>
      </c>
      <c r="I10" s="97" t="s">
        <v>407</v>
      </c>
      <c r="J10" s="97"/>
      <c r="K10" s="97" t="s">
        <v>451</v>
      </c>
      <c r="L10" s="97" t="s">
        <v>652</v>
      </c>
      <c r="M10" s="97" t="s">
        <v>452</v>
      </c>
      <c r="N10" s="97" t="s">
        <v>670</v>
      </c>
      <c r="O10" s="97" t="s">
        <v>936</v>
      </c>
      <c r="P10" s="97" t="s">
        <v>206</v>
      </c>
      <c r="Q10" s="97" t="s">
        <v>1007</v>
      </c>
      <c r="R10" s="97" t="s">
        <v>408</v>
      </c>
      <c r="S10" s="97" t="s">
        <v>1008</v>
      </c>
      <c r="T10" s="97"/>
      <c r="U10" s="97" t="s">
        <v>409</v>
      </c>
      <c r="V10" s="97" t="s">
        <v>410</v>
      </c>
      <c r="W10" s="97" t="s">
        <v>939</v>
      </c>
      <c r="X10" s="97" t="s">
        <v>411</v>
      </c>
      <c r="Y10" s="97" t="s">
        <v>412</v>
      </c>
      <c r="Z10" s="97" t="s">
        <v>942</v>
      </c>
      <c r="AA10" s="97" t="s">
        <v>454</v>
      </c>
      <c r="AB10" s="97" t="s">
        <v>455</v>
      </c>
      <c r="AC10" s="97" t="s">
        <v>413</v>
      </c>
      <c r="AD10" s="97" t="s">
        <v>456</v>
      </c>
      <c r="AE10" s="97" t="s">
        <v>415</v>
      </c>
      <c r="AF10" s="97" t="s">
        <v>457</v>
      </c>
      <c r="AG10" s="97" t="s">
        <v>653</v>
      </c>
      <c r="AH10" s="97" t="s">
        <v>416</v>
      </c>
      <c r="AI10" s="97" t="s">
        <v>458</v>
      </c>
      <c r="AJ10" s="97" t="s">
        <v>1009</v>
      </c>
      <c r="AK10" s="97" t="s">
        <v>250</v>
      </c>
      <c r="AL10" s="97" t="s">
        <v>417</v>
      </c>
      <c r="AM10" s="97" t="s">
        <v>459</v>
      </c>
      <c r="AN10" s="97" t="s">
        <v>460</v>
      </c>
      <c r="AO10" s="97" t="s">
        <v>418</v>
      </c>
      <c r="AP10" s="97" t="s">
        <v>205</v>
      </c>
      <c r="AQ10" s="97" t="s">
        <v>461</v>
      </c>
      <c r="AR10" s="97" t="s">
        <v>283</v>
      </c>
      <c r="AS10" s="97" t="s">
        <v>252</v>
      </c>
      <c r="AT10" s="97" t="s">
        <v>419</v>
      </c>
      <c r="AU10" s="97" t="s">
        <v>462</v>
      </c>
      <c r="AV10" s="97" t="s">
        <v>465</v>
      </c>
      <c r="AW10" s="97" t="s">
        <v>466</v>
      </c>
      <c r="AX10" s="97" t="s">
        <v>945</v>
      </c>
      <c r="AY10" s="97" t="s">
        <v>467</v>
      </c>
      <c r="AZ10" s="97"/>
      <c r="BA10" s="97" t="s">
        <v>208</v>
      </c>
      <c r="BB10" s="97" t="s">
        <v>654</v>
      </c>
      <c r="BC10" s="97" t="s">
        <v>420</v>
      </c>
      <c r="BD10" s="97" t="s">
        <v>421</v>
      </c>
      <c r="BE10" s="97" t="s">
        <v>469</v>
      </c>
      <c r="BF10" s="97" t="s">
        <v>422</v>
      </c>
      <c r="BG10" s="97" t="s">
        <v>1011</v>
      </c>
      <c r="BH10" s="97" t="s">
        <v>423</v>
      </c>
      <c r="BI10" s="97" t="s">
        <v>470</v>
      </c>
      <c r="BJ10" s="97" t="s">
        <v>472</v>
      </c>
      <c r="BK10" s="97" t="s">
        <v>473</v>
      </c>
      <c r="BL10" s="97" t="s">
        <v>338</v>
      </c>
      <c r="BM10" s="97" t="s">
        <v>424</v>
      </c>
      <c r="BN10" s="97" t="s">
        <v>124</v>
      </c>
      <c r="BO10" s="97" t="s">
        <v>425</v>
      </c>
      <c r="BP10" s="97" t="s">
        <v>426</v>
      </c>
      <c r="BQ10" s="97" t="s">
        <v>162</v>
      </c>
      <c r="BR10" s="97" t="s">
        <v>1012</v>
      </c>
      <c r="BS10" s="97" t="s">
        <v>427</v>
      </c>
      <c r="BT10" s="97" t="s">
        <v>476</v>
      </c>
      <c r="BU10" s="97" t="s">
        <v>165</v>
      </c>
      <c r="BV10" s="97" t="s">
        <v>428</v>
      </c>
      <c r="BW10" s="97" t="s">
        <v>244</v>
      </c>
      <c r="BX10" s="97" t="s">
        <v>478</v>
      </c>
      <c r="BY10" s="97" t="s">
        <v>429</v>
      </c>
      <c r="BZ10" s="97" t="s">
        <v>479</v>
      </c>
      <c r="CA10" s="97" t="s">
        <v>324</v>
      </c>
      <c r="CB10" s="97" t="s">
        <v>671</v>
      </c>
      <c r="CC10" s="97" t="s">
        <v>204</v>
      </c>
      <c r="CD10" s="97" t="s">
        <v>245</v>
      </c>
      <c r="CE10" s="97" t="s">
        <v>207</v>
      </c>
      <c r="CF10" s="97" t="s">
        <v>430</v>
      </c>
      <c r="CG10" s="97" t="s">
        <v>210</v>
      </c>
      <c r="CH10" s="97" t="s">
        <v>480</v>
      </c>
      <c r="CI10" s="97" t="s">
        <v>481</v>
      </c>
      <c r="CJ10" s="97" t="s">
        <v>431</v>
      </c>
      <c r="CK10" s="97" t="s">
        <v>164</v>
      </c>
      <c r="CL10" s="97" t="s">
        <v>432</v>
      </c>
      <c r="CM10" s="97" t="s">
        <v>483</v>
      </c>
      <c r="CN10" s="97" t="s">
        <v>484</v>
      </c>
      <c r="CO10" s="97" t="s">
        <v>243</v>
      </c>
      <c r="CP10" s="97" t="s">
        <v>433</v>
      </c>
      <c r="CQ10" s="97" t="s">
        <v>953</v>
      </c>
      <c r="CR10" s="97" t="s">
        <v>434</v>
      </c>
      <c r="CS10" s="97" t="s">
        <v>485</v>
      </c>
      <c r="CT10" s="97" t="s">
        <v>166</v>
      </c>
      <c r="CU10" s="97" t="s">
        <v>486</v>
      </c>
      <c r="CV10" s="97" t="s">
        <v>163</v>
      </c>
      <c r="CW10" s="97" t="s">
        <v>487</v>
      </c>
      <c r="CX10" s="97" t="s">
        <v>435</v>
      </c>
      <c r="CY10" s="97" t="s">
        <v>242</v>
      </c>
      <c r="CZ10" s="97" t="s">
        <v>656</v>
      </c>
      <c r="DA10" s="97" t="s">
        <v>436</v>
      </c>
      <c r="DB10" s="97" t="s">
        <v>488</v>
      </c>
      <c r="DC10" s="97" t="s">
        <v>489</v>
      </c>
      <c r="DD10" s="97" t="s">
        <v>956</v>
      </c>
      <c r="DE10" s="97" t="s">
        <v>437</v>
      </c>
      <c r="DF10" s="97" t="s">
        <v>871</v>
      </c>
      <c r="DG10" s="97" t="s">
        <v>211</v>
      </c>
      <c r="DH10" s="97" t="s">
        <v>490</v>
      </c>
      <c r="DI10" s="97" t="s">
        <v>491</v>
      </c>
      <c r="DJ10" s="97"/>
      <c r="DK10" s="97" t="s">
        <v>438</v>
      </c>
      <c r="DL10" s="97" t="s">
        <v>212</v>
      </c>
      <c r="DM10" s="97" t="s">
        <v>220</v>
      </c>
      <c r="DN10" s="97" t="s">
        <v>439</v>
      </c>
      <c r="DO10" s="97" t="s">
        <v>1013</v>
      </c>
      <c r="DP10" s="97" t="s">
        <v>336</v>
      </c>
      <c r="DQ10" s="97" t="s">
        <v>492</v>
      </c>
      <c r="DR10" s="97" t="s">
        <v>663</v>
      </c>
      <c r="DS10" s="97" t="s">
        <v>440</v>
      </c>
      <c r="DT10" s="97" t="s">
        <v>209</v>
      </c>
      <c r="DU10" s="97" t="s">
        <v>314</v>
      </c>
      <c r="DV10" s="97" t="s">
        <v>493</v>
      </c>
      <c r="DW10" s="97" t="s">
        <v>441</v>
      </c>
      <c r="DX10" s="97" t="s">
        <v>325</v>
      </c>
      <c r="DY10" s="97" t="s">
        <v>221</v>
      </c>
      <c r="DZ10" s="97" t="s">
        <v>443</v>
      </c>
      <c r="EA10" s="97" t="s">
        <v>444</v>
      </c>
      <c r="EB10" s="97" t="s">
        <v>445</v>
      </c>
      <c r="EC10" s="97" t="s">
        <v>145</v>
      </c>
      <c r="ED10" s="97" t="s">
        <v>337</v>
      </c>
      <c r="EE10" s="97" t="s">
        <v>446</v>
      </c>
      <c r="EF10" s="97" t="s">
        <v>494</v>
      </c>
      <c r="EG10" s="97" t="s">
        <v>78</v>
      </c>
      <c r="EH10" s="97" t="s">
        <v>144</v>
      </c>
      <c r="EI10" s="97"/>
      <c r="EJ10" s="97" t="s">
        <v>495</v>
      </c>
      <c r="EK10" s="97" t="s">
        <v>657</v>
      </c>
      <c r="EL10" s="97" t="s">
        <v>496</v>
      </c>
      <c r="EM10" s="97" t="s">
        <v>963</v>
      </c>
      <c r="EN10" s="97" t="s">
        <v>497</v>
      </c>
      <c r="EO10" s="97" t="s">
        <v>658</v>
      </c>
      <c r="EP10" s="97" t="s">
        <v>918</v>
      </c>
      <c r="EQ10" s="97" t="s">
        <v>664</v>
      </c>
      <c r="ER10" s="97" t="s">
        <v>246</v>
      </c>
      <c r="ES10" s="97" t="s">
        <v>447</v>
      </c>
      <c r="ET10" s="97"/>
      <c r="EU10" s="97"/>
    </row>
    <row r="11" spans="1:151" s="4" customFormat="1" x14ac:dyDescent="0.25">
      <c r="B11" s="101" t="s">
        <v>690</v>
      </c>
      <c r="C11" s="102" t="s">
        <v>672</v>
      </c>
      <c r="D11" s="34">
        <v>75.013936360809211</v>
      </c>
      <c r="E11" s="34">
        <v>6.3022710886806053</v>
      </c>
      <c r="F11" s="34">
        <v>81.316207449489795</v>
      </c>
      <c r="G11" s="34">
        <v>6.3022710886806053</v>
      </c>
      <c r="H11" s="34">
        <v>12.169112538506914</v>
      </c>
      <c r="I11" s="147">
        <v>55.527534753386327</v>
      </c>
      <c r="J11" s="34">
        <v>1208.444855120893</v>
      </c>
      <c r="K11" s="34">
        <v>5.109116142290091</v>
      </c>
      <c r="L11" s="34">
        <v>6.8906252626805244</v>
      </c>
      <c r="M11" s="34">
        <v>44.415816880623673</v>
      </c>
      <c r="N11" s="34">
        <v>2.2788274079798994</v>
      </c>
      <c r="O11" s="34">
        <v>17.421072811527964</v>
      </c>
      <c r="P11" s="34">
        <v>6.8470134321801659</v>
      </c>
      <c r="Q11" s="34">
        <v>14.742448524461535</v>
      </c>
      <c r="R11" s="34">
        <v>5.0890378655167767</v>
      </c>
      <c r="S11" s="34">
        <v>6.8906252626805244</v>
      </c>
      <c r="T11" s="34">
        <v>109.68458358994116</v>
      </c>
      <c r="U11" s="34">
        <v>456.99227462765703</v>
      </c>
      <c r="V11" s="34">
        <v>13.221104511806553</v>
      </c>
      <c r="W11" s="34">
        <v>6.6105522559032766</v>
      </c>
      <c r="X11" s="34">
        <v>212.42345312850441</v>
      </c>
      <c r="Y11" s="34">
        <v>19.831656767709831</v>
      </c>
      <c r="Z11" s="34">
        <v>24.055662270403857</v>
      </c>
      <c r="AA11" s="34">
        <v>6.6105522559032766</v>
      </c>
      <c r="AB11" s="34">
        <v>2.1120027513470134</v>
      </c>
      <c r="AC11" s="34">
        <v>62.07696800496538</v>
      </c>
      <c r="AD11" s="34">
        <v>145.78441234242351</v>
      </c>
      <c r="AE11" s="34">
        <v>9.0743574524338619</v>
      </c>
      <c r="AF11" s="34">
        <v>6.8470134321801659</v>
      </c>
      <c r="AG11" s="34">
        <v>41.048991753091236</v>
      </c>
      <c r="AH11" s="34">
        <v>57.772510221171174</v>
      </c>
      <c r="AI11" s="34">
        <v>26.442209023613106</v>
      </c>
      <c r="AJ11" s="34">
        <v>2.2788274079798994</v>
      </c>
      <c r="AK11" s="34">
        <v>1076.5456473844288</v>
      </c>
      <c r="AL11" s="34">
        <v>505.73898882118573</v>
      </c>
      <c r="AM11" s="34">
        <v>57.64588607645171</v>
      </c>
      <c r="AN11" s="34">
        <v>23.789050807310254</v>
      </c>
      <c r="AO11" s="34">
        <v>142.19170848777105</v>
      </c>
      <c r="AP11" s="34">
        <v>59.009022276423686</v>
      </c>
      <c r="AQ11" s="34">
        <v>13.108377429254032</v>
      </c>
      <c r="AR11" s="34">
        <v>144.49511828583638</v>
      </c>
      <c r="AS11" s="34">
        <v>176.32213517948941</v>
      </c>
      <c r="AT11" s="34">
        <v>21.283384626481691</v>
      </c>
      <c r="AU11" s="34">
        <v>3.0096651522287656</v>
      </c>
      <c r="AV11" s="34">
        <v>162.83465702609251</v>
      </c>
      <c r="AW11" s="34">
        <v>20.302817319546758</v>
      </c>
      <c r="AX11" s="34">
        <v>25.861377602150394</v>
      </c>
      <c r="AY11" s="34">
        <v>3.0096651522287656</v>
      </c>
      <c r="AZ11" s="34">
        <v>3528.3300498339731</v>
      </c>
      <c r="BA11" s="34">
        <v>341.54257892060957</v>
      </c>
      <c r="BB11" s="34">
        <v>17.312292431664936</v>
      </c>
      <c r="BC11" s="34">
        <v>11.977833253722148</v>
      </c>
      <c r="BD11" s="34">
        <v>29.588394913390896</v>
      </c>
      <c r="BE11" s="34">
        <v>216.63749106452053</v>
      </c>
      <c r="BF11" s="34">
        <v>60.881226782944324</v>
      </c>
      <c r="BG11" s="34">
        <v>1.4697792781985812</v>
      </c>
      <c r="BH11" s="34">
        <v>647.20490344582095</v>
      </c>
      <c r="BI11" s="34">
        <v>24.430990690023187</v>
      </c>
      <c r="BJ11" s="34">
        <v>6.7368421052631577E-2</v>
      </c>
      <c r="BK11" s="34">
        <v>101.42337994741271</v>
      </c>
      <c r="BL11" s="34">
        <v>202.11066689004576</v>
      </c>
      <c r="BM11" s="34">
        <v>12.56902482630638</v>
      </c>
      <c r="BN11" s="34">
        <v>218.72989113358847</v>
      </c>
      <c r="BO11" s="34">
        <v>45.830979865782723</v>
      </c>
      <c r="BP11" s="34">
        <v>38.073072149145894</v>
      </c>
      <c r="BQ11" s="34">
        <v>538.73549518094148</v>
      </c>
      <c r="BR11" s="34">
        <v>10.569616604208706</v>
      </c>
      <c r="BS11" s="34">
        <v>121.18503618855087</v>
      </c>
      <c r="BT11" s="34">
        <v>64.689353677457916</v>
      </c>
      <c r="BU11" s="34">
        <v>168.41783173642048</v>
      </c>
      <c r="BV11" s="34">
        <v>73.304065415843951</v>
      </c>
      <c r="BW11" s="34">
        <v>24.407744336292161</v>
      </c>
      <c r="BX11" s="34">
        <v>47.283302835581964</v>
      </c>
      <c r="BY11" s="34">
        <v>624.30383823936529</v>
      </c>
      <c r="BZ11" s="34">
        <v>142.05531270373905</v>
      </c>
      <c r="CA11" s="34">
        <v>252.12130133171686</v>
      </c>
      <c r="CB11" s="34">
        <v>2.7223495221595035</v>
      </c>
      <c r="CC11" s="34">
        <v>5555.829625552803</v>
      </c>
      <c r="CD11" s="34">
        <v>124.55544818372046</v>
      </c>
      <c r="CE11" s="34">
        <v>546.01034503563392</v>
      </c>
      <c r="CF11" s="34">
        <v>233.88126920597261</v>
      </c>
      <c r="CG11" s="34">
        <v>176.46586658279173</v>
      </c>
      <c r="CH11" s="34">
        <v>222.6935332081124</v>
      </c>
      <c r="CI11" s="34">
        <v>73.779087980014808</v>
      </c>
      <c r="CJ11" s="34">
        <v>103.46693758644952</v>
      </c>
      <c r="CK11" s="34">
        <v>389.24661129544711</v>
      </c>
      <c r="CL11" s="34">
        <v>36.674177641720995</v>
      </c>
      <c r="CM11" s="34">
        <v>83.938438913345351</v>
      </c>
      <c r="CN11" s="34">
        <v>17.233296949503075</v>
      </c>
      <c r="CO11" s="34">
        <v>160.61700852517754</v>
      </c>
      <c r="CP11" s="34">
        <v>81.549292080995571</v>
      </c>
      <c r="CQ11" s="34">
        <v>12.526120103285638</v>
      </c>
      <c r="CR11" s="34">
        <v>377.47385406829164</v>
      </c>
      <c r="CS11" s="34">
        <v>50.909615116309119</v>
      </c>
      <c r="CT11" s="34">
        <v>334.08672604561258</v>
      </c>
      <c r="CU11" s="34">
        <v>101.67545302400791</v>
      </c>
      <c r="CV11" s="34">
        <v>79.729013200238185</v>
      </c>
      <c r="CW11" s="34">
        <v>130.471260557938</v>
      </c>
      <c r="CX11" s="34">
        <v>70.466002033365157</v>
      </c>
      <c r="CY11" s="34">
        <v>82.403492822745491</v>
      </c>
      <c r="CZ11" s="34">
        <v>11.063335935721003</v>
      </c>
      <c r="DA11" s="34">
        <v>20.919319330018681</v>
      </c>
      <c r="DB11" s="34">
        <v>148.50525058373026</v>
      </c>
      <c r="DC11" s="34">
        <v>64.819316755225856</v>
      </c>
      <c r="DD11" s="34">
        <v>85.83122802313099</v>
      </c>
      <c r="DE11" s="34">
        <v>62.963258394381825</v>
      </c>
      <c r="DF11" s="34">
        <v>92.87091995313385</v>
      </c>
      <c r="DG11" s="34">
        <v>59.283197971277986</v>
      </c>
      <c r="DH11" s="34">
        <v>198.55230458885694</v>
      </c>
      <c r="DI11" s="34">
        <v>33.417581081765704</v>
      </c>
      <c r="DJ11" s="34">
        <v>13863.553310117233</v>
      </c>
      <c r="DK11" s="34">
        <v>109.00419944238108</v>
      </c>
      <c r="DL11" s="34">
        <v>8.5601474382129581</v>
      </c>
      <c r="DM11" s="34">
        <v>1934.1247195303938</v>
      </c>
      <c r="DN11" s="34">
        <v>85.461085979492836</v>
      </c>
      <c r="DO11" s="34">
        <v>6.8906252626805244</v>
      </c>
      <c r="DP11" s="34">
        <v>58.475980690808953</v>
      </c>
      <c r="DQ11" s="34">
        <v>8.1414973154881149</v>
      </c>
      <c r="DR11" s="34">
        <v>10.178075731033553</v>
      </c>
      <c r="DS11" s="34">
        <v>381.02281223756046</v>
      </c>
      <c r="DT11" s="34">
        <v>2661.7373796246216</v>
      </c>
      <c r="DU11" s="34">
        <v>360.4255587858309</v>
      </c>
      <c r="DV11" s="34">
        <v>67.275321140398646</v>
      </c>
      <c r="DW11" s="34">
        <v>193.94302766325501</v>
      </c>
      <c r="DX11" s="34">
        <v>5865.7320471599087</v>
      </c>
      <c r="DY11" s="34">
        <v>689.9812354857487</v>
      </c>
      <c r="DZ11" s="34">
        <v>47.032606869944104</v>
      </c>
      <c r="EA11" s="34">
        <v>19.923178305599013</v>
      </c>
      <c r="EB11" s="34">
        <v>1150.3313745225469</v>
      </c>
      <c r="EC11" s="34">
        <v>31.054847584786174</v>
      </c>
      <c r="ED11" s="34">
        <v>374.26597153770558</v>
      </c>
      <c r="EE11" s="34">
        <v>10.202279202279204</v>
      </c>
      <c r="EF11" s="34">
        <v>11.146922434401912</v>
      </c>
      <c r="EG11" s="34">
        <v>3088.2270049445874</v>
      </c>
      <c r="EH11" s="34">
        <v>296.52483651355044</v>
      </c>
      <c r="EI11" s="34">
        <v>17469.662735403217</v>
      </c>
      <c r="EJ11" s="34">
        <v>2.2273440202536965</v>
      </c>
      <c r="EK11" s="34">
        <v>12.369776986599417</v>
      </c>
      <c r="EL11" s="34">
        <v>53.183557856651277</v>
      </c>
      <c r="EM11" s="34">
        <v>22.152196337941</v>
      </c>
      <c r="EN11" s="34">
        <v>6.8470134321801659</v>
      </c>
      <c r="EO11" s="34">
        <v>8.7892052845478545</v>
      </c>
      <c r="EP11" s="34">
        <v>6.8906252626805244</v>
      </c>
      <c r="EQ11" s="34">
        <v>28.370645804524912</v>
      </c>
      <c r="ER11" s="34">
        <v>6.6105522559032766</v>
      </c>
      <c r="ES11" s="34">
        <v>6.9406526189644495</v>
      </c>
      <c r="ET11" s="34">
        <v>154.38156986024657</v>
      </c>
      <c r="EU11" s="34">
        <v>36334.057103925501</v>
      </c>
    </row>
    <row r="12" spans="1:151" hidden="1" outlineLevel="1" x14ac:dyDescent="0.25">
      <c r="B12" s="55" t="s">
        <v>999</v>
      </c>
      <c r="C12" s="42" t="s">
        <v>707</v>
      </c>
      <c r="D12" s="1">
        <v>14.981113537801084</v>
      </c>
      <c r="E12" s="1">
        <v>177.74080317337845</v>
      </c>
      <c r="F12" s="1">
        <v>14.981113537801084</v>
      </c>
      <c r="G12" s="1">
        <v>6.3022710886806053</v>
      </c>
      <c r="H12" s="1"/>
      <c r="I12" s="1"/>
      <c r="J12" s="140">
        <v>214.00530133766125</v>
      </c>
      <c r="K12" s="1"/>
      <c r="L12" s="1"/>
      <c r="M12" s="1"/>
      <c r="N12" s="1"/>
      <c r="O12" s="1"/>
      <c r="P12" s="1"/>
      <c r="Q12" s="1"/>
      <c r="R12" s="1"/>
      <c r="S12" s="1"/>
      <c r="T12" s="140"/>
      <c r="U12" s="1">
        <v>348.5564855134142</v>
      </c>
      <c r="V12" s="1"/>
      <c r="W12" s="1"/>
      <c r="X12" s="1">
        <v>201.35275788672064</v>
      </c>
      <c r="Y12" s="1"/>
      <c r="Z12" s="1"/>
      <c r="AA12" s="1"/>
      <c r="AB12" s="1"/>
      <c r="AC12" s="1">
        <v>14.981113537801084</v>
      </c>
      <c r="AD12" s="1"/>
      <c r="AE12" s="1"/>
      <c r="AF12" s="1"/>
      <c r="AG12" s="1">
        <v>29.962227075602168</v>
      </c>
      <c r="AH12" s="1">
        <v>12.169112538506914</v>
      </c>
      <c r="AI12" s="1"/>
      <c r="AJ12" s="1"/>
      <c r="AK12" s="1">
        <v>629.80562317944998</v>
      </c>
      <c r="AL12" s="1">
        <v>364.25186635452638</v>
      </c>
      <c r="AM12" s="1"/>
      <c r="AN12" s="1">
        <v>14.981113537801084</v>
      </c>
      <c r="AO12" s="1">
        <v>89.886681226806502</v>
      </c>
      <c r="AP12" s="1">
        <v>56.730194868443789</v>
      </c>
      <c r="AQ12" s="1"/>
      <c r="AR12" s="1">
        <v>51.245611702083856</v>
      </c>
      <c r="AS12" s="1">
        <v>111.17006585328818</v>
      </c>
      <c r="AT12" s="1">
        <v>21.283384626481691</v>
      </c>
      <c r="AU12" s="1"/>
      <c r="AV12" s="1">
        <v>101.67353548184705</v>
      </c>
      <c r="AW12" s="1">
        <v>7.0817128077402058</v>
      </c>
      <c r="AX12" s="1">
        <v>19.250825346247119</v>
      </c>
      <c r="AY12" s="1"/>
      <c r="AZ12" s="140">
        <v>2074.3823115367609</v>
      </c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>
        <v>29.962227075602168</v>
      </c>
      <c r="CD12" s="1"/>
      <c r="CE12" s="1"/>
      <c r="CF12" s="1"/>
      <c r="CG12" s="1"/>
      <c r="CH12" s="1">
        <v>29.962227075602168</v>
      </c>
      <c r="CI12" s="1"/>
      <c r="CJ12" s="1"/>
      <c r="CK12" s="1"/>
      <c r="CL12" s="1"/>
      <c r="CM12" s="1"/>
      <c r="CN12" s="1"/>
      <c r="CO12" s="1">
        <v>5.8668414498263086</v>
      </c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>
        <v>14.981113537801084</v>
      </c>
      <c r="DE12" s="1"/>
      <c r="DF12" s="1"/>
      <c r="DG12" s="1"/>
      <c r="DH12" s="1"/>
      <c r="DI12" s="1"/>
      <c r="DJ12" s="140">
        <v>80.772409138831719</v>
      </c>
      <c r="DK12" s="1"/>
      <c r="DL12" s="1"/>
      <c r="DM12" s="1"/>
      <c r="DN12" s="1">
        <v>6.3022710886806053</v>
      </c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40">
        <v>6.3022710886806053</v>
      </c>
      <c r="EJ12" s="1"/>
      <c r="EK12" s="1"/>
      <c r="EL12" s="1">
        <v>14.981113537801084</v>
      </c>
      <c r="EM12" s="1"/>
      <c r="EN12" s="1"/>
      <c r="EO12" s="1"/>
      <c r="EP12" s="1"/>
      <c r="EQ12" s="1">
        <v>14.981113537801084</v>
      </c>
      <c r="ER12" s="1"/>
      <c r="ES12" s="1"/>
      <c r="ET12" s="140">
        <v>29.962227075602168</v>
      </c>
      <c r="EU12" s="1">
        <v>2405.4245201775352</v>
      </c>
    </row>
    <row r="13" spans="1:151" hidden="1" outlineLevel="1" x14ac:dyDescent="0.25">
      <c r="B13" s="55"/>
      <c r="C13" s="42" t="s">
        <v>711</v>
      </c>
      <c r="D13" s="1"/>
      <c r="E13" s="1">
        <v>34.923295117263336</v>
      </c>
      <c r="F13" s="1">
        <v>1.8705338377469525</v>
      </c>
      <c r="G13" s="1"/>
      <c r="H13" s="1"/>
      <c r="I13" s="1"/>
      <c r="J13" s="140">
        <v>36.793828955010291</v>
      </c>
      <c r="K13" s="1"/>
      <c r="L13" s="1"/>
      <c r="M13" s="1"/>
      <c r="N13" s="1"/>
      <c r="O13" s="1"/>
      <c r="P13" s="1"/>
      <c r="Q13" s="1"/>
      <c r="R13" s="1"/>
      <c r="S13" s="1"/>
      <c r="T13" s="140"/>
      <c r="U13" s="1">
        <v>50.256402380416908</v>
      </c>
      <c r="V13" s="1">
        <v>13.221104511806553</v>
      </c>
      <c r="W13" s="1">
        <v>6.6105522559032766</v>
      </c>
      <c r="X13" s="1">
        <v>2.1120027513470134</v>
      </c>
      <c r="Y13" s="1">
        <v>19.831656767709831</v>
      </c>
      <c r="Z13" s="1">
        <v>24.055662270403857</v>
      </c>
      <c r="AA13" s="1">
        <v>6.6105522559032766</v>
      </c>
      <c r="AB13" s="1">
        <v>2.1120027513470134</v>
      </c>
      <c r="AC13" s="1"/>
      <c r="AD13" s="1"/>
      <c r="AE13" s="1"/>
      <c r="AF13" s="1"/>
      <c r="AG13" s="1">
        <v>8.8079372695091713</v>
      </c>
      <c r="AH13" s="1">
        <v>6.6105522559032766</v>
      </c>
      <c r="AI13" s="1">
        <v>26.442209023613106</v>
      </c>
      <c r="AJ13" s="1"/>
      <c r="AK13" s="1">
        <v>161.84523381344803</v>
      </c>
      <c r="AL13" s="1">
        <v>81.19716090858627</v>
      </c>
      <c r="AM13" s="1">
        <v>8.4810860936502284</v>
      </c>
      <c r="AN13" s="1">
        <v>8.8079372695091713</v>
      </c>
      <c r="AO13" s="1">
        <v>26.011578370409687</v>
      </c>
      <c r="AP13" s="1"/>
      <c r="AQ13" s="1">
        <v>3.9825365890939661</v>
      </c>
      <c r="AR13" s="1">
        <v>6.6105522559032766</v>
      </c>
      <c r="AS13" s="1">
        <v>26.442209023613106</v>
      </c>
      <c r="AT13" s="1"/>
      <c r="AU13" s="1"/>
      <c r="AV13" s="1">
        <v>33.052761279516382</v>
      </c>
      <c r="AW13" s="1">
        <v>13.221104511806553</v>
      </c>
      <c r="AX13" s="1">
        <v>6.6105522559032766</v>
      </c>
      <c r="AY13" s="1"/>
      <c r="AZ13" s="140">
        <v>542.93334686530318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>
        <v>2.1120027513470134</v>
      </c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>
        <v>1.8705338377469525</v>
      </c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40">
        <v>3.9825365890939661</v>
      </c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40"/>
      <c r="EJ13" s="1"/>
      <c r="EK13" s="1"/>
      <c r="EL13" s="1">
        <v>1.8705338377469525</v>
      </c>
      <c r="EM13" s="1"/>
      <c r="EN13" s="1"/>
      <c r="EO13" s="1"/>
      <c r="EP13" s="1"/>
      <c r="EQ13" s="1"/>
      <c r="ER13" s="1">
        <v>6.6105522559032766</v>
      </c>
      <c r="ES13" s="1">
        <v>2.1973850136058939</v>
      </c>
      <c r="ET13" s="140">
        <v>10.678471107256122</v>
      </c>
      <c r="EU13" s="1">
        <v>594.38818351666362</v>
      </c>
    </row>
    <row r="14" spans="1:151" hidden="1" outlineLevel="1" x14ac:dyDescent="0.25">
      <c r="B14" s="57"/>
      <c r="C14" s="42" t="s">
        <v>17</v>
      </c>
      <c r="D14" s="1">
        <v>18.931036036842794</v>
      </c>
      <c r="E14" s="1">
        <v>338.1169361739905</v>
      </c>
      <c r="F14" s="1">
        <v>38.741238589134426</v>
      </c>
      <c r="G14" s="1"/>
      <c r="H14" s="1">
        <v>3.0096651522287656</v>
      </c>
      <c r="I14" s="1">
        <v>11.404668248139966</v>
      </c>
      <c r="J14" s="140">
        <v>410.20354420033641</v>
      </c>
      <c r="K14" s="1"/>
      <c r="L14" s="1"/>
      <c r="M14" s="1">
        <v>2.2788274079798994</v>
      </c>
      <c r="N14" s="1">
        <v>2.2788274079798994</v>
      </c>
      <c r="O14" s="1"/>
      <c r="P14" s="1">
        <v>6.8470134321801659</v>
      </c>
      <c r="Q14" s="1"/>
      <c r="R14" s="1"/>
      <c r="S14" s="1"/>
      <c r="T14" s="140">
        <v>11.404668248139965</v>
      </c>
      <c r="U14" s="1">
        <v>47.821717433546922</v>
      </c>
      <c r="V14" s="1"/>
      <c r="W14" s="1"/>
      <c r="X14" s="1">
        <v>3.0096651522287656</v>
      </c>
      <c r="Y14" s="1"/>
      <c r="Z14" s="1"/>
      <c r="AA14" s="1"/>
      <c r="AB14" s="1"/>
      <c r="AC14" s="1">
        <v>20.541040296540498</v>
      </c>
      <c r="AD14" s="1">
        <v>100.76082466390477</v>
      </c>
      <c r="AE14" s="1">
        <v>9.0743574524338619</v>
      </c>
      <c r="AF14" s="1">
        <v>6.8470134321801659</v>
      </c>
      <c r="AG14" s="1">
        <v>2.2788274079798994</v>
      </c>
      <c r="AH14" s="1">
        <v>18.931036036842794</v>
      </c>
      <c r="AI14" s="1"/>
      <c r="AJ14" s="1">
        <v>2.2788274079798994</v>
      </c>
      <c r="AK14" s="1">
        <v>171.40240980197214</v>
      </c>
      <c r="AL14" s="1">
        <v>41.071549384840523</v>
      </c>
      <c r="AM14" s="1">
        <v>38.792721976860634</v>
      </c>
      <c r="AN14" s="1"/>
      <c r="AO14" s="1">
        <v>15.921370884614028</v>
      </c>
      <c r="AP14" s="1">
        <v>2.2788274079798994</v>
      </c>
      <c r="AQ14" s="1">
        <v>9.1258408401600661</v>
      </c>
      <c r="AR14" s="1">
        <v>82.164161186161962</v>
      </c>
      <c r="AS14" s="1">
        <v>34.235067160900826</v>
      </c>
      <c r="AT14" s="1"/>
      <c r="AU14" s="1">
        <v>3.0096651522287656</v>
      </c>
      <c r="AV14" s="1">
        <v>28.108360264729065</v>
      </c>
      <c r="AW14" s="1"/>
      <c r="AX14" s="1"/>
      <c r="AY14" s="1">
        <v>3.0096651522287656</v>
      </c>
      <c r="AZ14" s="140">
        <v>640.66294849631424</v>
      </c>
      <c r="BA14" s="1"/>
      <c r="BB14" s="1"/>
      <c r="BC14" s="1"/>
      <c r="BD14" s="1"/>
      <c r="BE14" s="1"/>
      <c r="BF14" s="1"/>
      <c r="BG14" s="1"/>
      <c r="BH14" s="1"/>
      <c r="BI14" s="1">
        <v>6.8470134321801659</v>
      </c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>
        <v>2.2788274079798994</v>
      </c>
      <c r="CD14" s="1"/>
      <c r="CE14" s="1"/>
      <c r="CF14" s="1"/>
      <c r="CG14" s="1"/>
      <c r="CH14" s="1">
        <v>6.8470134321801659</v>
      </c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40">
        <v>15.972854272340232</v>
      </c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40"/>
      <c r="EJ14" s="1">
        <v>2.2273440202536965</v>
      </c>
      <c r="EK14" s="1"/>
      <c r="EL14" s="1">
        <v>6.8470134321801659</v>
      </c>
      <c r="EM14" s="1"/>
      <c r="EN14" s="1">
        <v>6.8470134321801659</v>
      </c>
      <c r="EO14" s="1">
        <v>6.8470134321801659</v>
      </c>
      <c r="EP14" s="1"/>
      <c r="EQ14" s="1"/>
      <c r="ER14" s="1"/>
      <c r="ES14" s="1"/>
      <c r="ET14" s="140">
        <v>22.768384316794194</v>
      </c>
      <c r="EU14" s="1">
        <v>1101.0123995339247</v>
      </c>
    </row>
    <row r="15" spans="1:151" collapsed="1" x14ac:dyDescent="0.25">
      <c r="B15" s="58" t="s">
        <v>1006</v>
      </c>
      <c r="C15" s="58"/>
      <c r="D15" s="59">
        <v>33.912149574643877</v>
      </c>
      <c r="E15" s="59">
        <v>550.78103446463228</v>
      </c>
      <c r="F15" s="59">
        <v>55.592885964682466</v>
      </c>
      <c r="G15" s="59">
        <v>6.3022710886806053</v>
      </c>
      <c r="H15" s="59">
        <v>3.0096651522287656</v>
      </c>
      <c r="I15" s="59">
        <v>11.404668248139966</v>
      </c>
      <c r="J15" s="141">
        <v>661.00267449300793</v>
      </c>
      <c r="K15" s="59"/>
      <c r="L15" s="59"/>
      <c r="M15" s="59">
        <v>2.2788274079798994</v>
      </c>
      <c r="N15" s="59">
        <v>2.2788274079798994</v>
      </c>
      <c r="O15" s="59"/>
      <c r="P15" s="59">
        <v>6.8470134321801659</v>
      </c>
      <c r="Q15" s="59"/>
      <c r="R15" s="59"/>
      <c r="S15" s="59"/>
      <c r="T15" s="141">
        <v>11.404668248139965</v>
      </c>
      <c r="U15" s="59">
        <v>446.63460532737804</v>
      </c>
      <c r="V15" s="59">
        <v>13.221104511806553</v>
      </c>
      <c r="W15" s="59">
        <v>6.6105522559032766</v>
      </c>
      <c r="X15" s="59">
        <v>206.47442579029641</v>
      </c>
      <c r="Y15" s="59">
        <v>19.831656767709831</v>
      </c>
      <c r="Z15" s="59">
        <v>24.055662270403857</v>
      </c>
      <c r="AA15" s="59">
        <v>6.6105522559032766</v>
      </c>
      <c r="AB15" s="59">
        <v>2.1120027513470134</v>
      </c>
      <c r="AC15" s="59">
        <v>35.52215383434158</v>
      </c>
      <c r="AD15" s="59">
        <v>100.76082466390477</v>
      </c>
      <c r="AE15" s="59">
        <v>9.0743574524338619</v>
      </c>
      <c r="AF15" s="59">
        <v>6.8470134321801659</v>
      </c>
      <c r="AG15" s="59">
        <v>41.048991753091236</v>
      </c>
      <c r="AH15" s="59">
        <v>37.710700831252986</v>
      </c>
      <c r="AI15" s="59">
        <v>26.442209023613106</v>
      </c>
      <c r="AJ15" s="59">
        <v>2.2788274079798994</v>
      </c>
      <c r="AK15" s="59">
        <v>963.05326679487018</v>
      </c>
      <c r="AL15" s="59">
        <v>486.52057664795319</v>
      </c>
      <c r="AM15" s="59">
        <v>47.27380807051086</v>
      </c>
      <c r="AN15" s="59">
        <v>23.789050807310254</v>
      </c>
      <c r="AO15" s="59">
        <v>131.81963048183022</v>
      </c>
      <c r="AP15" s="59">
        <v>59.009022276423686</v>
      </c>
      <c r="AQ15" s="59">
        <v>13.108377429254032</v>
      </c>
      <c r="AR15" s="59">
        <v>140.0203251441491</v>
      </c>
      <c r="AS15" s="59">
        <v>171.84734203780212</v>
      </c>
      <c r="AT15" s="59">
        <v>21.283384626481691</v>
      </c>
      <c r="AU15" s="59">
        <v>3.0096651522287656</v>
      </c>
      <c r="AV15" s="59">
        <v>162.83465702609251</v>
      </c>
      <c r="AW15" s="59">
        <v>20.302817319546758</v>
      </c>
      <c r="AX15" s="59">
        <v>25.861377602150394</v>
      </c>
      <c r="AY15" s="59">
        <v>3.0096651522287656</v>
      </c>
      <c r="AZ15" s="141">
        <v>3257.9786068983781</v>
      </c>
      <c r="BA15" s="59"/>
      <c r="BB15" s="59"/>
      <c r="BC15" s="59"/>
      <c r="BD15" s="59"/>
      <c r="BE15" s="59"/>
      <c r="BF15" s="59"/>
      <c r="BG15" s="59"/>
      <c r="BH15" s="59"/>
      <c r="BI15" s="59">
        <v>6.8470134321801659</v>
      </c>
      <c r="BJ15" s="59"/>
      <c r="BK15" s="59">
        <v>2.1120027513470134</v>
      </c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>
        <v>34.111588321329016</v>
      </c>
      <c r="CD15" s="59"/>
      <c r="CE15" s="59"/>
      <c r="CF15" s="59"/>
      <c r="CG15" s="59"/>
      <c r="CH15" s="59">
        <v>36.809240507782334</v>
      </c>
      <c r="CI15" s="59"/>
      <c r="CJ15" s="59"/>
      <c r="CK15" s="59"/>
      <c r="CL15" s="59"/>
      <c r="CM15" s="59"/>
      <c r="CN15" s="59"/>
      <c r="CO15" s="59">
        <v>5.8668414498263086</v>
      </c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>
        <v>14.981113537801084</v>
      </c>
      <c r="DE15" s="59"/>
      <c r="DF15" s="59"/>
      <c r="DG15" s="59"/>
      <c r="DH15" s="59"/>
      <c r="DI15" s="59"/>
      <c r="DJ15" s="141">
        <v>100.72780000026592</v>
      </c>
      <c r="DK15" s="59"/>
      <c r="DL15" s="59"/>
      <c r="DM15" s="59"/>
      <c r="DN15" s="59">
        <v>6.3022710886806053</v>
      </c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141">
        <v>6.3022710886806053</v>
      </c>
      <c r="EJ15" s="59">
        <v>2.2273440202536965</v>
      </c>
      <c r="EK15" s="59"/>
      <c r="EL15" s="59">
        <v>23.698660807728203</v>
      </c>
      <c r="EM15" s="59"/>
      <c r="EN15" s="59">
        <v>6.8470134321801659</v>
      </c>
      <c r="EO15" s="59">
        <v>6.8470134321801659</v>
      </c>
      <c r="EP15" s="59"/>
      <c r="EQ15" s="59">
        <v>14.981113537801084</v>
      </c>
      <c r="ER15" s="59">
        <v>6.6105522559032766</v>
      </c>
      <c r="ES15" s="59">
        <v>2.1973850136058939</v>
      </c>
      <c r="ET15" s="141">
        <v>63.409082499652484</v>
      </c>
      <c r="EU15" s="59">
        <v>4100.8251032281232</v>
      </c>
    </row>
    <row r="16" spans="1:151" hidden="1" outlineLevel="1" x14ac:dyDescent="0.25">
      <c r="B16" s="55" t="s">
        <v>667</v>
      </c>
      <c r="C16" s="42" t="s">
        <v>713</v>
      </c>
      <c r="D16" s="1"/>
      <c r="E16" s="1"/>
      <c r="F16" s="1"/>
      <c r="G16" s="1"/>
      <c r="H16" s="1"/>
      <c r="I16" s="1"/>
      <c r="J16" s="140"/>
      <c r="K16" s="1"/>
      <c r="L16" s="1"/>
      <c r="M16" s="1"/>
      <c r="N16" s="1"/>
      <c r="O16" s="1"/>
      <c r="P16" s="1"/>
      <c r="Q16" s="1"/>
      <c r="R16" s="1"/>
      <c r="S16" s="1"/>
      <c r="T16" s="140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40"/>
      <c r="BA16" s="1">
        <v>5.4666769112562434</v>
      </c>
      <c r="BB16" s="1"/>
      <c r="BC16" s="1"/>
      <c r="BD16" s="1">
        <v>12.355097963887822</v>
      </c>
      <c r="BE16" s="1">
        <v>10.798616980407223</v>
      </c>
      <c r="BF16" s="1">
        <v>6.1101805608912798</v>
      </c>
      <c r="BG16" s="1"/>
      <c r="BH16" s="1">
        <v>2.6996542451018057</v>
      </c>
      <c r="BI16" s="1"/>
      <c r="BJ16" s="1">
        <v>6.7368421052631577E-2</v>
      </c>
      <c r="BK16" s="1">
        <v>2.6996542451018057</v>
      </c>
      <c r="BL16" s="1">
        <v>2.6996542451018057</v>
      </c>
      <c r="BM16" s="1"/>
      <c r="BN16" s="1"/>
      <c r="BO16" s="1">
        <v>2.6996542451018057</v>
      </c>
      <c r="BP16" s="1"/>
      <c r="BQ16" s="1">
        <v>11.644225893200156</v>
      </c>
      <c r="BR16" s="1"/>
      <c r="BS16" s="1"/>
      <c r="BT16" s="1">
        <v>2.7670226661544373</v>
      </c>
      <c r="BU16" s="1">
        <v>5.3993084902036115</v>
      </c>
      <c r="BV16" s="1"/>
      <c r="BW16" s="1">
        <v>2.6996542451018057</v>
      </c>
      <c r="BX16" s="1"/>
      <c r="BY16" s="1">
        <v>5.4666769112562434</v>
      </c>
      <c r="BZ16" s="1">
        <v>2.6996542451018057</v>
      </c>
      <c r="CA16" s="1">
        <v>8.0989627353054168</v>
      </c>
      <c r="CB16" s="1"/>
      <c r="CC16" s="1">
        <v>25.432758006496002</v>
      </c>
      <c r="CD16" s="1">
        <v>5.3993084902036115</v>
      </c>
      <c r="CE16" s="1">
        <v>8.0989627353054168</v>
      </c>
      <c r="CF16" s="1"/>
      <c r="CG16" s="1"/>
      <c r="CH16" s="1">
        <v>2.6996542451018057</v>
      </c>
      <c r="CI16" s="1">
        <v>5.3993084902036115</v>
      </c>
      <c r="CJ16" s="1">
        <v>2.6996542451018057</v>
      </c>
      <c r="CK16" s="1">
        <v>18.644093179198826</v>
      </c>
      <c r="CL16" s="1"/>
      <c r="CM16" s="1">
        <v>2.6996542451018057</v>
      </c>
      <c r="CN16" s="1"/>
      <c r="CO16" s="1">
        <v>32.820848671113751</v>
      </c>
      <c r="CP16" s="1"/>
      <c r="CQ16" s="1"/>
      <c r="CR16" s="1"/>
      <c r="CS16" s="1"/>
      <c r="CT16" s="1">
        <v>15.277644675723815</v>
      </c>
      <c r="CU16" s="1"/>
      <c r="CV16" s="1"/>
      <c r="CW16" s="1">
        <v>2.6996542451018057</v>
      </c>
      <c r="CX16" s="1"/>
      <c r="CY16" s="1">
        <v>59.640370202214228</v>
      </c>
      <c r="CZ16" s="1"/>
      <c r="DA16" s="1"/>
      <c r="DB16" s="1"/>
      <c r="DC16" s="1"/>
      <c r="DD16" s="1">
        <v>5.3993084902036115</v>
      </c>
      <c r="DE16" s="1"/>
      <c r="DF16" s="1">
        <v>2.6996542451018057</v>
      </c>
      <c r="DG16" s="1">
        <v>3.4105263157894736</v>
      </c>
      <c r="DH16" s="1">
        <v>2.6996542451018057</v>
      </c>
      <c r="DI16" s="1"/>
      <c r="DJ16" s="140">
        <v>280.09311773128911</v>
      </c>
      <c r="DK16" s="1"/>
      <c r="DL16" s="1"/>
      <c r="DM16" s="1"/>
      <c r="DN16" s="1"/>
      <c r="DO16" s="1"/>
      <c r="DP16" s="1"/>
      <c r="DQ16" s="1"/>
      <c r="DR16" s="1"/>
      <c r="DS16" s="1">
        <v>5.3993084902036115</v>
      </c>
      <c r="DT16" s="1"/>
      <c r="DU16" s="1"/>
      <c r="DV16" s="1"/>
      <c r="DW16" s="1"/>
      <c r="DX16" s="1">
        <v>8.0989627353054168</v>
      </c>
      <c r="DY16" s="1"/>
      <c r="DZ16" s="1"/>
      <c r="EA16" s="1"/>
      <c r="EB16" s="1"/>
      <c r="EC16" s="1"/>
      <c r="ED16" s="1"/>
      <c r="EE16" s="1"/>
      <c r="EF16" s="1"/>
      <c r="EG16" s="1">
        <v>2.6996542451018057</v>
      </c>
      <c r="EH16" s="1"/>
      <c r="EI16" s="140">
        <v>16.197925470610834</v>
      </c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40"/>
      <c r="EU16" s="1">
        <v>296.29104320189992</v>
      </c>
    </row>
    <row r="17" spans="2:151" hidden="1" outlineLevel="1" x14ac:dyDescent="0.25">
      <c r="B17" s="55"/>
      <c r="C17" s="42" t="s">
        <v>15</v>
      </c>
      <c r="D17" s="1"/>
      <c r="E17" s="1"/>
      <c r="F17" s="1"/>
      <c r="G17" s="1"/>
      <c r="H17" s="1"/>
      <c r="I17" s="1"/>
      <c r="J17" s="140"/>
      <c r="K17" s="1"/>
      <c r="L17" s="1"/>
      <c r="M17" s="1"/>
      <c r="N17" s="1"/>
      <c r="O17" s="1"/>
      <c r="P17" s="1"/>
      <c r="Q17" s="1"/>
      <c r="R17" s="1"/>
      <c r="S17" s="1"/>
      <c r="T17" s="140"/>
      <c r="U17" s="1"/>
      <c r="V17" s="1"/>
      <c r="W17" s="1"/>
      <c r="X17" s="1"/>
      <c r="Y17" s="1"/>
      <c r="Z17" s="1"/>
      <c r="AA17" s="1"/>
      <c r="AB17" s="1"/>
      <c r="AC17" s="1"/>
      <c r="AD17" s="1">
        <v>4.4747931416872815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v>4.4747931416872815</v>
      </c>
      <c r="AS17" s="1">
        <v>4.4747931416872815</v>
      </c>
      <c r="AT17" s="1"/>
      <c r="AU17" s="1"/>
      <c r="AV17" s="1"/>
      <c r="AW17" s="1"/>
      <c r="AX17" s="1"/>
      <c r="AY17" s="1"/>
      <c r="AZ17" s="140">
        <v>13.424379425061844</v>
      </c>
      <c r="BA17" s="1">
        <v>23.279578606158832</v>
      </c>
      <c r="BB17" s="1"/>
      <c r="BC17" s="1"/>
      <c r="BD17" s="1"/>
      <c r="BE17" s="1">
        <v>5.8198946515397081</v>
      </c>
      <c r="BF17" s="1">
        <v>4.4747931416872815</v>
      </c>
      <c r="BG17" s="1"/>
      <c r="BH17" s="1">
        <v>27.464302767334591</v>
      </c>
      <c r="BI17" s="1"/>
      <c r="BJ17" s="1"/>
      <c r="BK17" s="1"/>
      <c r="BL17" s="1">
        <v>17.459683954619123</v>
      </c>
      <c r="BM17" s="1"/>
      <c r="BN17" s="1"/>
      <c r="BO17" s="1">
        <v>11.639789303079416</v>
      </c>
      <c r="BP17" s="1"/>
      <c r="BQ17" s="1">
        <v>79.263216670168916</v>
      </c>
      <c r="BR17" s="1"/>
      <c r="BS17" s="1"/>
      <c r="BT17" s="1">
        <v>8.5422441736992116</v>
      </c>
      <c r="BU17" s="1">
        <v>28.809404277187017</v>
      </c>
      <c r="BV17" s="1"/>
      <c r="BW17" s="1">
        <v>4.4747931416872815</v>
      </c>
      <c r="BX17" s="1">
        <v>5.8198946515397081</v>
      </c>
      <c r="BY17" s="1">
        <v>8.5422441736992116</v>
      </c>
      <c r="BZ17" s="1">
        <v>5.8198946515397081</v>
      </c>
      <c r="CA17" s="1">
        <v>28.809404277187017</v>
      </c>
      <c r="CB17" s="1">
        <v>2.7223495221595035</v>
      </c>
      <c r="CC17" s="1">
        <v>173.68822481479012</v>
      </c>
      <c r="CD17" s="1">
        <v>8.5422441736992116</v>
      </c>
      <c r="CE17" s="1">
        <v>5.8198946515397081</v>
      </c>
      <c r="CF17" s="1">
        <v>5.8198946515397081</v>
      </c>
      <c r="CG17" s="1">
        <v>11.264593695858714</v>
      </c>
      <c r="CH17" s="1">
        <v>11.639789303079416</v>
      </c>
      <c r="CI17" s="1"/>
      <c r="CJ17" s="1"/>
      <c r="CK17" s="1">
        <v>229.70146678332557</v>
      </c>
      <c r="CL17" s="1"/>
      <c r="CM17" s="1">
        <v>8.5422441736992116</v>
      </c>
      <c r="CN17" s="1"/>
      <c r="CO17" s="1">
        <v>5.8198946515397081</v>
      </c>
      <c r="CP17" s="1"/>
      <c r="CQ17" s="1"/>
      <c r="CR17" s="1">
        <v>5.8198946515397081</v>
      </c>
      <c r="CS17" s="1"/>
      <c r="CT17" s="1">
        <v>56.628069029942424</v>
      </c>
      <c r="CU17" s="1">
        <v>5.5298256710281857</v>
      </c>
      <c r="CV17" s="1">
        <v>22.904382998938132</v>
      </c>
      <c r="CW17" s="1">
        <v>4.4747931416872815</v>
      </c>
      <c r="CX17" s="1"/>
      <c r="CY17" s="1">
        <v>5.5298256710281857</v>
      </c>
      <c r="CZ17" s="1"/>
      <c r="DA17" s="1"/>
      <c r="DB17" s="1">
        <v>5.8198946515397081</v>
      </c>
      <c r="DC17" s="1"/>
      <c r="DD17" s="1"/>
      <c r="DE17" s="1">
        <v>5.8198946515397081</v>
      </c>
      <c r="DF17" s="1"/>
      <c r="DG17" s="1"/>
      <c r="DH17" s="1">
        <v>5.8198946515397081</v>
      </c>
      <c r="DI17" s="1"/>
      <c r="DJ17" s="140">
        <v>842.12620998114096</v>
      </c>
      <c r="DK17" s="1"/>
      <c r="DL17" s="1"/>
      <c r="DM17" s="1">
        <v>5.8198946515397081</v>
      </c>
      <c r="DN17" s="1"/>
      <c r="DO17" s="1"/>
      <c r="DP17" s="1"/>
      <c r="DQ17" s="1"/>
      <c r="DR17" s="1"/>
      <c r="DS17" s="1"/>
      <c r="DT17" s="1">
        <v>17.169614974107603</v>
      </c>
      <c r="DU17" s="1"/>
      <c r="DV17" s="1"/>
      <c r="DW17" s="1"/>
      <c r="DX17" s="1">
        <v>5.8198946515397081</v>
      </c>
      <c r="DY17" s="1"/>
      <c r="DZ17" s="1"/>
      <c r="EA17" s="1"/>
      <c r="EB17" s="1"/>
      <c r="EC17" s="1"/>
      <c r="ED17" s="1">
        <v>4.4747931416872815</v>
      </c>
      <c r="EE17" s="1"/>
      <c r="EF17" s="1"/>
      <c r="EG17" s="1">
        <v>5.8198946515397081</v>
      </c>
      <c r="EH17" s="1">
        <v>5.8198946515397081</v>
      </c>
      <c r="EI17" s="140">
        <v>44.92398672195371</v>
      </c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40"/>
      <c r="EU17" s="1">
        <v>900.4745761281564</v>
      </c>
    </row>
    <row r="18" spans="2:151" hidden="1" outlineLevel="1" x14ac:dyDescent="0.25">
      <c r="B18" s="55"/>
      <c r="C18" s="42" t="s">
        <v>9</v>
      </c>
      <c r="D18" s="1"/>
      <c r="E18" s="1">
        <v>97.361856795691295</v>
      </c>
      <c r="F18" s="1">
        <v>14.028694067338158</v>
      </c>
      <c r="G18" s="1"/>
      <c r="H18" s="1"/>
      <c r="I18" s="1"/>
      <c r="J18" s="140">
        <v>111.39055086302946</v>
      </c>
      <c r="K18" s="1">
        <v>5.109116142290091</v>
      </c>
      <c r="L18" s="1"/>
      <c r="M18" s="1">
        <v>5.109116142290091</v>
      </c>
      <c r="N18" s="1"/>
      <c r="O18" s="1"/>
      <c r="P18" s="1"/>
      <c r="Q18" s="1"/>
      <c r="R18" s="1"/>
      <c r="S18" s="1"/>
      <c r="T18" s="140">
        <v>10.218232284580182</v>
      </c>
      <c r="U18" s="1"/>
      <c r="V18" s="1"/>
      <c r="W18" s="1"/>
      <c r="X18" s="1"/>
      <c r="Y18" s="1"/>
      <c r="Z18" s="1"/>
      <c r="AA18" s="1"/>
      <c r="AB18" s="1"/>
      <c r="AC18" s="1">
        <v>14.028694067338158</v>
      </c>
      <c r="AD18" s="1">
        <v>14.028694067338158</v>
      </c>
      <c r="AE18" s="1"/>
      <c r="AF18" s="1"/>
      <c r="AG18" s="1"/>
      <c r="AH18" s="1"/>
      <c r="AI18" s="1"/>
      <c r="AJ18" s="1"/>
      <c r="AK18" s="1">
        <v>32.80065574003487</v>
      </c>
      <c r="AL18" s="1">
        <v>4.7432676053585556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40">
        <v>65.601311480069739</v>
      </c>
      <c r="BA18" s="1">
        <v>74.366682729842694</v>
      </c>
      <c r="BB18" s="1">
        <v>4.7432676053585556</v>
      </c>
      <c r="BC18" s="1"/>
      <c r="BD18" s="1"/>
      <c r="BE18" s="1">
        <v>28.057388134676316</v>
      </c>
      <c r="BF18" s="1">
        <v>4.7432676053585556</v>
      </c>
      <c r="BG18" s="1"/>
      <c r="BH18" s="1">
        <v>42.086082202014474</v>
      </c>
      <c r="BI18" s="1"/>
      <c r="BJ18" s="1"/>
      <c r="BK18" s="1"/>
      <c r="BL18" s="1">
        <v>37.023868133186774</v>
      </c>
      <c r="BM18" s="1"/>
      <c r="BN18" s="1">
        <v>4.2232123931519041</v>
      </c>
      <c r="BO18" s="1">
        <v>14.961499889938738</v>
      </c>
      <c r="BP18" s="1">
        <v>28.057388134676316</v>
      </c>
      <c r="BQ18" s="1">
        <v>14.028694067338158</v>
      </c>
      <c r="BR18" s="1"/>
      <c r="BS18" s="1">
        <v>4.2232123931519041</v>
      </c>
      <c r="BT18" s="1">
        <v>47.195198344304565</v>
      </c>
      <c r="BU18" s="1"/>
      <c r="BV18" s="1">
        <v>70.143470336690797</v>
      </c>
      <c r="BW18" s="1"/>
      <c r="BX18" s="1">
        <v>9.8523837476486467</v>
      </c>
      <c r="BY18" s="1">
        <v>23.361022602780153</v>
      </c>
      <c r="BZ18" s="1">
        <v>4.2232123931519041</v>
      </c>
      <c r="CA18" s="1">
        <v>42.086082202014474</v>
      </c>
      <c r="CB18" s="1"/>
      <c r="CC18" s="1">
        <v>1542.7311995844443</v>
      </c>
      <c r="CD18" s="1">
        <v>14.028694067338158</v>
      </c>
      <c r="CE18" s="1">
        <v>52.304314486594656</v>
      </c>
      <c r="CF18" s="1">
        <v>112.22955253870529</v>
      </c>
      <c r="CG18" s="1">
        <v>14.028694067338158</v>
      </c>
      <c r="CH18" s="1">
        <v>18.771961672696712</v>
      </c>
      <c r="CI18" s="1"/>
      <c r="CJ18" s="1">
        <v>14.028694067338158</v>
      </c>
      <c r="CK18" s="1"/>
      <c r="CL18" s="1"/>
      <c r="CM18" s="1">
        <v>14.028694067338158</v>
      </c>
      <c r="CN18" s="1"/>
      <c r="CO18" s="1"/>
      <c r="CP18" s="1">
        <v>37.909771882324961</v>
      </c>
      <c r="CQ18" s="1"/>
      <c r="CR18" s="1">
        <v>47.396307093042068</v>
      </c>
      <c r="CS18" s="1">
        <v>18.251906460490062</v>
      </c>
      <c r="CT18" s="1"/>
      <c r="CU18" s="1">
        <v>28.057388134676316</v>
      </c>
      <c r="CV18" s="1">
        <v>14.028694067338158</v>
      </c>
      <c r="CW18" s="1">
        <v>24.24692635191834</v>
      </c>
      <c r="CX18" s="1">
        <v>28.057388134676316</v>
      </c>
      <c r="CY18" s="1"/>
      <c r="CZ18" s="1">
        <v>4.7432676053585556</v>
      </c>
      <c r="DA18" s="1">
        <v>14.028694067338158</v>
      </c>
      <c r="DB18" s="1">
        <v>23.515229278055266</v>
      </c>
      <c r="DC18" s="1">
        <v>46.829349807373028</v>
      </c>
      <c r="DD18" s="1">
        <v>42.086082202014474</v>
      </c>
      <c r="DE18" s="1">
        <v>4.7432676053585556</v>
      </c>
      <c r="DF18" s="1"/>
      <c r="DG18" s="1"/>
      <c r="DH18" s="1">
        <v>70.143470336690797</v>
      </c>
      <c r="DI18" s="1"/>
      <c r="DJ18" s="140">
        <v>2639.565480493734</v>
      </c>
      <c r="DK18" s="1"/>
      <c r="DL18" s="1"/>
      <c r="DM18" s="1">
        <v>14.028694067338158</v>
      </c>
      <c r="DN18" s="1"/>
      <c r="DO18" s="1"/>
      <c r="DP18" s="1"/>
      <c r="DQ18" s="1"/>
      <c r="DR18" s="1"/>
      <c r="DS18" s="1"/>
      <c r="DT18" s="1">
        <v>14.028694067338158</v>
      </c>
      <c r="DU18" s="1"/>
      <c r="DV18" s="1"/>
      <c r="DW18" s="1">
        <v>14.028694067338158</v>
      </c>
      <c r="DX18" s="1">
        <v>23.881077814986803</v>
      </c>
      <c r="DY18" s="1">
        <v>28.057388134676316</v>
      </c>
      <c r="DZ18" s="1"/>
      <c r="EA18" s="1"/>
      <c r="EB18" s="1"/>
      <c r="EC18" s="1"/>
      <c r="ED18" s="1"/>
      <c r="EE18" s="1"/>
      <c r="EF18" s="1"/>
      <c r="EG18" s="1">
        <v>28.057388134676316</v>
      </c>
      <c r="EH18" s="1"/>
      <c r="EI18" s="140">
        <v>122.08193628635391</v>
      </c>
      <c r="EJ18" s="1"/>
      <c r="EK18" s="1"/>
      <c r="EL18" s="1"/>
      <c r="EM18" s="1"/>
      <c r="EN18" s="1"/>
      <c r="EO18" s="1"/>
      <c r="EP18" s="1"/>
      <c r="EQ18" s="1"/>
      <c r="ER18" s="1"/>
      <c r="ES18" s="1">
        <v>4.7432676053585556</v>
      </c>
      <c r="ET18" s="140">
        <v>4.7432676053585556</v>
      </c>
      <c r="EU18" s="1">
        <v>2953.6007790131262</v>
      </c>
    </row>
    <row r="19" spans="2:151" hidden="1" outlineLevel="1" x14ac:dyDescent="0.25">
      <c r="B19" s="55"/>
      <c r="C19" s="42" t="s">
        <v>13</v>
      </c>
      <c r="D19" s="1"/>
      <c r="E19" s="1">
        <v>8.6631971566942667</v>
      </c>
      <c r="F19" s="1"/>
      <c r="G19" s="1"/>
      <c r="H19" s="1"/>
      <c r="I19" s="1"/>
      <c r="J19" s="140">
        <v>8.6631971566942667</v>
      </c>
      <c r="K19" s="1"/>
      <c r="L19" s="1"/>
      <c r="M19" s="1"/>
      <c r="N19" s="1"/>
      <c r="O19" s="1"/>
      <c r="P19" s="1"/>
      <c r="Q19" s="1"/>
      <c r="R19" s="1"/>
      <c r="S19" s="1"/>
      <c r="T19" s="14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40"/>
      <c r="BA19" s="1">
        <v>34.502209201450533</v>
      </c>
      <c r="BB19" s="1"/>
      <c r="BC19" s="1"/>
      <c r="BD19" s="1"/>
      <c r="BE19" s="1">
        <v>8.6631971566942667</v>
      </c>
      <c r="BF19" s="1"/>
      <c r="BG19" s="1"/>
      <c r="BH19" s="1">
        <v>20.158411120658229</v>
      </c>
      <c r="BI19" s="1"/>
      <c r="BJ19" s="1"/>
      <c r="BK19" s="1"/>
      <c r="BL19" s="1">
        <v>16.033692652189764</v>
      </c>
      <c r="BM19" s="1"/>
      <c r="BN19" s="1">
        <v>8.6631971566942667</v>
      </c>
      <c r="BO19" s="1"/>
      <c r="BP19" s="1"/>
      <c r="BQ19" s="1">
        <v>40.730582461073794</v>
      </c>
      <c r="BR19" s="1"/>
      <c r="BS19" s="1"/>
      <c r="BT19" s="1"/>
      <c r="BU19" s="1">
        <v>34.652788626777067</v>
      </c>
      <c r="BV19" s="1"/>
      <c r="BW19" s="1"/>
      <c r="BX19" s="1"/>
      <c r="BY19" s="1"/>
      <c r="BZ19" s="1">
        <v>12.787915625162736</v>
      </c>
      <c r="CA19" s="1">
        <v>8.6631971566942667</v>
      </c>
      <c r="CB19" s="1"/>
      <c r="CC19" s="1">
        <v>180.3913357820511</v>
      </c>
      <c r="CD19" s="1">
        <v>17.326394313388533</v>
      </c>
      <c r="CE19" s="1">
        <v>21.714293576287794</v>
      </c>
      <c r="CF19" s="1"/>
      <c r="CG19" s="1"/>
      <c r="CH19" s="1">
        <v>8.6631971566942667</v>
      </c>
      <c r="CI19" s="1">
        <v>8.6631971566942667</v>
      </c>
      <c r="CJ19" s="1">
        <v>8.6631971566942667</v>
      </c>
      <c r="CK19" s="1">
        <v>73.279716296696066</v>
      </c>
      <c r="CL19" s="1"/>
      <c r="CM19" s="1">
        <v>4.1247184684684681</v>
      </c>
      <c r="CN19" s="1"/>
      <c r="CO19" s="1">
        <v>16.033692652189764</v>
      </c>
      <c r="CP19" s="1"/>
      <c r="CQ19" s="1"/>
      <c r="CR19" s="1"/>
      <c r="CS19" s="1">
        <v>16.033692652189764</v>
      </c>
      <c r="CT19" s="1">
        <v>82.962502011996236</v>
      </c>
      <c r="CU19" s="1"/>
      <c r="CV19" s="1">
        <v>30.226911307655527</v>
      </c>
      <c r="CW19" s="1"/>
      <c r="CX19" s="1"/>
      <c r="CY19" s="1"/>
      <c r="CZ19" s="1"/>
      <c r="DA19" s="1"/>
      <c r="DB19" s="1"/>
      <c r="DC19" s="1"/>
      <c r="DD19" s="1"/>
      <c r="DE19" s="1">
        <v>8.6631971566942667</v>
      </c>
      <c r="DF19" s="1">
        <v>47.79991910591621</v>
      </c>
      <c r="DG19" s="1"/>
      <c r="DH19" s="1"/>
      <c r="DI19" s="1"/>
      <c r="DJ19" s="140">
        <v>709.40115595101145</v>
      </c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40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40"/>
      <c r="EU19" s="1">
        <v>718.06435310770564</v>
      </c>
    </row>
    <row r="20" spans="2:151" hidden="1" outlineLevel="1" x14ac:dyDescent="0.25">
      <c r="B20" s="57"/>
      <c r="C20" s="42" t="s">
        <v>4</v>
      </c>
      <c r="D20" s="1"/>
      <c r="E20" s="1">
        <v>29.858291166558466</v>
      </c>
      <c r="F20" s="1"/>
      <c r="G20" s="1"/>
      <c r="H20" s="1"/>
      <c r="I20" s="1"/>
      <c r="J20" s="140">
        <v>29.858291166558466</v>
      </c>
      <c r="K20" s="1"/>
      <c r="L20" s="1"/>
      <c r="M20" s="1"/>
      <c r="N20" s="1"/>
      <c r="O20" s="1"/>
      <c r="P20" s="1"/>
      <c r="Q20" s="1"/>
      <c r="R20" s="1"/>
      <c r="S20" s="1"/>
      <c r="T20" s="14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>
        <v>12.624994217055391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40">
        <v>12.624994217055391</v>
      </c>
      <c r="BA20" s="1">
        <v>68.050443144946371</v>
      </c>
      <c r="BB20" s="1">
        <v>12.56902482630638</v>
      </c>
      <c r="BC20" s="1"/>
      <c r="BD20" s="1">
        <v>17.233296949503075</v>
      </c>
      <c r="BE20" s="1">
        <v>51.699890848509227</v>
      </c>
      <c r="BF20" s="1">
        <v>29.858291166558466</v>
      </c>
      <c r="BG20" s="1"/>
      <c r="BH20" s="1">
        <v>84.854631985729682</v>
      </c>
      <c r="BI20" s="1"/>
      <c r="BJ20" s="1"/>
      <c r="BK20" s="1">
        <v>59.604643551618906</v>
      </c>
      <c r="BL20" s="1">
        <v>25.138049652612761</v>
      </c>
      <c r="BM20" s="1">
        <v>12.56902482630638</v>
      </c>
      <c r="BN20" s="1"/>
      <c r="BO20" s="1"/>
      <c r="BP20" s="1"/>
      <c r="BQ20" s="1">
        <v>375.91872360402573</v>
      </c>
      <c r="BR20" s="1"/>
      <c r="BS20" s="1">
        <v>54.94037142842221</v>
      </c>
      <c r="BT20" s="1"/>
      <c r="BU20" s="1">
        <v>72.173668377925296</v>
      </c>
      <c r="BV20" s="1"/>
      <c r="BW20" s="1">
        <v>17.233296949503075</v>
      </c>
      <c r="BX20" s="1"/>
      <c r="BY20" s="1">
        <v>72.285607159423307</v>
      </c>
      <c r="BZ20" s="1">
        <v>47.464726834032291</v>
      </c>
      <c r="CA20" s="1">
        <v>72.229637768674294</v>
      </c>
      <c r="CB20" s="1"/>
      <c r="CC20" s="1">
        <v>434.08678167451086</v>
      </c>
      <c r="CD20" s="1">
        <v>55.369479537141977</v>
      </c>
      <c r="CE20" s="1">
        <v>97.47962620278507</v>
      </c>
      <c r="CF20" s="1">
        <v>17.233296949503075</v>
      </c>
      <c r="CG20" s="1"/>
      <c r="CH20" s="1"/>
      <c r="CI20" s="1">
        <v>59.716582333116932</v>
      </c>
      <c r="CJ20" s="1">
        <v>29.858291166558466</v>
      </c>
      <c r="CK20" s="1">
        <v>67.621335036226611</v>
      </c>
      <c r="CL20" s="1"/>
      <c r="CM20" s="1">
        <v>30.231429884529216</v>
      </c>
      <c r="CN20" s="1">
        <v>17.233296949503075</v>
      </c>
      <c r="CO20" s="1">
        <v>77.267048609841751</v>
      </c>
      <c r="CP20" s="1"/>
      <c r="CQ20" s="1"/>
      <c r="CR20" s="1"/>
      <c r="CS20" s="1"/>
      <c r="CT20" s="1">
        <v>179.2185103279501</v>
      </c>
      <c r="CU20" s="1">
        <v>34.466593899006149</v>
      </c>
      <c r="CV20" s="1">
        <v>12.56902482630638</v>
      </c>
      <c r="CW20" s="1"/>
      <c r="CX20" s="1"/>
      <c r="CY20" s="1">
        <v>17.233296949503075</v>
      </c>
      <c r="CZ20" s="1"/>
      <c r="DA20" s="1"/>
      <c r="DB20" s="1">
        <v>38.248121369136925</v>
      </c>
      <c r="DC20" s="1"/>
      <c r="DD20" s="1"/>
      <c r="DE20" s="1"/>
      <c r="DF20" s="1">
        <v>42.371346602115835</v>
      </c>
      <c r="DG20" s="1">
        <v>51.699890848509227</v>
      </c>
      <c r="DH20" s="1">
        <v>30.231429884529216</v>
      </c>
      <c r="DI20" s="1"/>
      <c r="DJ20" s="140">
        <v>2365.9587121248715</v>
      </c>
      <c r="DK20" s="1"/>
      <c r="DL20" s="1"/>
      <c r="DM20" s="1"/>
      <c r="DN20" s="1">
        <v>30.231429884529216</v>
      </c>
      <c r="DO20" s="1"/>
      <c r="DP20" s="1"/>
      <c r="DQ20" s="1"/>
      <c r="DR20" s="1"/>
      <c r="DS20" s="1"/>
      <c r="DT20" s="1">
        <v>17.233296949503075</v>
      </c>
      <c r="DU20" s="1">
        <v>12.998132935026142</v>
      </c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40">
        <v>60.462859769058433</v>
      </c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40"/>
      <c r="EU20" s="1">
        <v>2468.9048572775441</v>
      </c>
    </row>
    <row r="21" spans="2:151" collapsed="1" x14ac:dyDescent="0.25">
      <c r="B21" s="58" t="s">
        <v>959</v>
      </c>
      <c r="C21" s="58"/>
      <c r="D21" s="59"/>
      <c r="E21" s="59">
        <v>135.88334511894402</v>
      </c>
      <c r="F21" s="59">
        <v>14.028694067338158</v>
      </c>
      <c r="G21" s="59"/>
      <c r="H21" s="59"/>
      <c r="I21" s="59"/>
      <c r="J21" s="141">
        <v>149.91203918628219</v>
      </c>
      <c r="K21" s="59">
        <v>5.109116142290091</v>
      </c>
      <c r="L21" s="59"/>
      <c r="M21" s="59">
        <v>5.109116142290091</v>
      </c>
      <c r="N21" s="59"/>
      <c r="O21" s="59"/>
      <c r="P21" s="59"/>
      <c r="Q21" s="59"/>
      <c r="R21" s="59"/>
      <c r="S21" s="59"/>
      <c r="T21" s="141">
        <v>10.218232284580182</v>
      </c>
      <c r="U21" s="59"/>
      <c r="V21" s="59"/>
      <c r="W21" s="59"/>
      <c r="X21" s="59"/>
      <c r="Y21" s="59"/>
      <c r="Z21" s="59"/>
      <c r="AA21" s="59"/>
      <c r="AB21" s="59"/>
      <c r="AC21" s="59">
        <v>14.028694067338158</v>
      </c>
      <c r="AD21" s="59">
        <v>18.50348720902544</v>
      </c>
      <c r="AE21" s="59"/>
      <c r="AF21" s="59"/>
      <c r="AG21" s="59"/>
      <c r="AH21" s="59"/>
      <c r="AI21" s="59"/>
      <c r="AJ21" s="59"/>
      <c r="AK21" s="59">
        <v>32.80065574003487</v>
      </c>
      <c r="AL21" s="59">
        <v>17.368261822413949</v>
      </c>
      <c r="AM21" s="59"/>
      <c r="AN21" s="59"/>
      <c r="AO21" s="59"/>
      <c r="AP21" s="59"/>
      <c r="AQ21" s="59"/>
      <c r="AR21" s="59">
        <v>4.4747931416872815</v>
      </c>
      <c r="AS21" s="59">
        <v>4.4747931416872815</v>
      </c>
      <c r="AT21" s="59"/>
      <c r="AU21" s="59"/>
      <c r="AV21" s="59"/>
      <c r="AW21" s="59"/>
      <c r="AX21" s="59"/>
      <c r="AY21" s="59"/>
      <c r="AZ21" s="141">
        <v>91.650685122186971</v>
      </c>
      <c r="BA21" s="59">
        <v>205.66559059365468</v>
      </c>
      <c r="BB21" s="59">
        <v>17.312292431664936</v>
      </c>
      <c r="BC21" s="59"/>
      <c r="BD21" s="59">
        <v>29.588394913390896</v>
      </c>
      <c r="BE21" s="59">
        <v>105.03898777182674</v>
      </c>
      <c r="BF21" s="59">
        <v>45.186532474495586</v>
      </c>
      <c r="BG21" s="59"/>
      <c r="BH21" s="59">
        <v>177.26308232083878</v>
      </c>
      <c r="BI21" s="59"/>
      <c r="BJ21" s="59">
        <v>6.7368421052631577E-2</v>
      </c>
      <c r="BK21" s="59">
        <v>62.304297796720711</v>
      </c>
      <c r="BL21" s="59">
        <v>98.354948637710223</v>
      </c>
      <c r="BM21" s="59">
        <v>12.56902482630638</v>
      </c>
      <c r="BN21" s="59">
        <v>12.886409549846171</v>
      </c>
      <c r="BO21" s="59">
        <v>29.300943438119958</v>
      </c>
      <c r="BP21" s="59">
        <v>28.057388134676316</v>
      </c>
      <c r="BQ21" s="59">
        <v>521.58544269580671</v>
      </c>
      <c r="BR21" s="59"/>
      <c r="BS21" s="59">
        <v>59.163583821574115</v>
      </c>
      <c r="BT21" s="59">
        <v>58.504465184158214</v>
      </c>
      <c r="BU21" s="59">
        <v>141.03516977209301</v>
      </c>
      <c r="BV21" s="59">
        <v>70.143470336690797</v>
      </c>
      <c r="BW21" s="59">
        <v>24.407744336292161</v>
      </c>
      <c r="BX21" s="59">
        <v>15.672278399188354</v>
      </c>
      <c r="BY21" s="59">
        <v>109.65555084715891</v>
      </c>
      <c r="BZ21" s="59">
        <v>72.995403748988451</v>
      </c>
      <c r="CA21" s="59">
        <v>159.88728413987548</v>
      </c>
      <c r="CB21" s="59">
        <v>2.7223495221595035</v>
      </c>
      <c r="CC21" s="59">
        <v>2356.3302998622926</v>
      </c>
      <c r="CD21" s="59">
        <v>100.66612058177148</v>
      </c>
      <c r="CE21" s="59">
        <v>185.41709165251262</v>
      </c>
      <c r="CF21" s="59">
        <v>135.28274413974808</v>
      </c>
      <c r="CG21" s="59">
        <v>25.293287763196872</v>
      </c>
      <c r="CH21" s="59">
        <v>41.774602377572201</v>
      </c>
      <c r="CI21" s="59">
        <v>73.779087980014808</v>
      </c>
      <c r="CJ21" s="59">
        <v>55.249836635692695</v>
      </c>
      <c r="CK21" s="59">
        <v>389.24661129544711</v>
      </c>
      <c r="CL21" s="59"/>
      <c r="CM21" s="59">
        <v>59.626740839136858</v>
      </c>
      <c r="CN21" s="59">
        <v>17.233296949503075</v>
      </c>
      <c r="CO21" s="59">
        <v>131.94148458468499</v>
      </c>
      <c r="CP21" s="59">
        <v>37.909771882324961</v>
      </c>
      <c r="CQ21" s="59"/>
      <c r="CR21" s="59">
        <v>53.216201744581774</v>
      </c>
      <c r="CS21" s="59">
        <v>34.285599112679826</v>
      </c>
      <c r="CT21" s="59">
        <v>334.08672604561258</v>
      </c>
      <c r="CU21" s="59">
        <v>68.05380770471065</v>
      </c>
      <c r="CV21" s="59">
        <v>79.729013200238185</v>
      </c>
      <c r="CW21" s="59">
        <v>31.421373738707427</v>
      </c>
      <c r="CX21" s="59">
        <v>28.057388134676316</v>
      </c>
      <c r="CY21" s="59">
        <v>82.403492822745491</v>
      </c>
      <c r="CZ21" s="59">
        <v>4.7432676053585556</v>
      </c>
      <c r="DA21" s="59">
        <v>14.028694067338158</v>
      </c>
      <c r="DB21" s="59">
        <v>67.583245298731896</v>
      </c>
      <c r="DC21" s="59">
        <v>46.829349807373028</v>
      </c>
      <c r="DD21" s="59">
        <v>47.485390692218083</v>
      </c>
      <c r="DE21" s="59">
        <v>19.22635941359253</v>
      </c>
      <c r="DF21" s="59">
        <v>92.87091995313385</v>
      </c>
      <c r="DG21" s="59">
        <v>55.110417164298703</v>
      </c>
      <c r="DH21" s="59">
        <v>108.89444911786153</v>
      </c>
      <c r="DI21" s="59"/>
      <c r="DJ21" s="141">
        <v>6837.1446762820469</v>
      </c>
      <c r="DK21" s="59"/>
      <c r="DL21" s="59"/>
      <c r="DM21" s="59">
        <v>19.848588718877867</v>
      </c>
      <c r="DN21" s="59">
        <v>30.231429884529216</v>
      </c>
      <c r="DO21" s="59"/>
      <c r="DP21" s="59"/>
      <c r="DQ21" s="59"/>
      <c r="DR21" s="59"/>
      <c r="DS21" s="59">
        <v>5.3993084902036115</v>
      </c>
      <c r="DT21" s="59">
        <v>48.431605990948839</v>
      </c>
      <c r="DU21" s="59">
        <v>12.998132935026142</v>
      </c>
      <c r="DV21" s="59"/>
      <c r="DW21" s="59">
        <v>14.028694067338158</v>
      </c>
      <c r="DX21" s="59">
        <v>37.799935201831929</v>
      </c>
      <c r="DY21" s="59">
        <v>28.057388134676316</v>
      </c>
      <c r="DZ21" s="59"/>
      <c r="EA21" s="59"/>
      <c r="EB21" s="59"/>
      <c r="EC21" s="59"/>
      <c r="ED21" s="59">
        <v>4.4747931416872815</v>
      </c>
      <c r="EE21" s="59"/>
      <c r="EF21" s="59"/>
      <c r="EG21" s="59">
        <v>36.576937031317826</v>
      </c>
      <c r="EH21" s="59">
        <v>5.8198946515397081</v>
      </c>
      <c r="EI21" s="141">
        <v>243.66670824797689</v>
      </c>
      <c r="EJ21" s="59"/>
      <c r="EK21" s="59"/>
      <c r="EL21" s="59"/>
      <c r="EM21" s="59"/>
      <c r="EN21" s="59"/>
      <c r="EO21" s="59"/>
      <c r="EP21" s="59"/>
      <c r="EQ21" s="59"/>
      <c r="ER21" s="59"/>
      <c r="ES21" s="59">
        <v>4.7432676053585556</v>
      </c>
      <c r="ET21" s="141">
        <v>4.7432676053585556</v>
      </c>
      <c r="EU21" s="59">
        <v>7337.3356087284319</v>
      </c>
    </row>
    <row r="22" spans="2:151" hidden="1" outlineLevel="1" x14ac:dyDescent="0.25">
      <c r="B22" s="61" t="s">
        <v>668</v>
      </c>
      <c r="C22" s="42" t="s">
        <v>705</v>
      </c>
      <c r="D22" s="1">
        <v>3.0685914552736979</v>
      </c>
      <c r="E22" s="1">
        <v>15.438368441873115</v>
      </c>
      <c r="F22" s="1">
        <v>2.2225189141076989</v>
      </c>
      <c r="G22" s="1"/>
      <c r="H22" s="1"/>
      <c r="I22" s="1"/>
      <c r="J22" s="140">
        <v>20.729478811254513</v>
      </c>
      <c r="K22" s="1"/>
      <c r="L22" s="1"/>
      <c r="M22" s="1">
        <v>3.1605950791531567</v>
      </c>
      <c r="N22" s="1"/>
      <c r="O22" s="1"/>
      <c r="P22" s="1"/>
      <c r="Q22" s="1"/>
      <c r="R22" s="1"/>
      <c r="S22" s="1"/>
      <c r="T22" s="140">
        <v>3.1605950791531567</v>
      </c>
      <c r="U22" s="1">
        <v>6.1848884932997086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40">
        <v>6.1848884932997086</v>
      </c>
      <c r="BA22" s="1">
        <v>6.1848884932997086</v>
      </c>
      <c r="BB22" s="1"/>
      <c r="BC22" s="1"/>
      <c r="BD22" s="1"/>
      <c r="BE22" s="1">
        <v>6.1848884932997086</v>
      </c>
      <c r="BF22" s="1"/>
      <c r="BG22" s="1"/>
      <c r="BH22" s="1">
        <v>24.739553973198834</v>
      </c>
      <c r="BI22" s="1"/>
      <c r="BJ22" s="1"/>
      <c r="BK22" s="1"/>
      <c r="BL22" s="1"/>
      <c r="BM22" s="1"/>
      <c r="BN22" s="1">
        <v>33.191259421733392</v>
      </c>
      <c r="BO22" s="1">
        <v>5.3831139932608556</v>
      </c>
      <c r="BP22" s="1"/>
      <c r="BQ22" s="1"/>
      <c r="BR22" s="1"/>
      <c r="BS22" s="1">
        <v>6.1848884932997086</v>
      </c>
      <c r="BT22" s="1">
        <v>6.1848884932997086</v>
      </c>
      <c r="BU22" s="1"/>
      <c r="BV22" s="1">
        <v>3.1605950791531567</v>
      </c>
      <c r="BW22" s="1"/>
      <c r="BX22" s="1"/>
      <c r="BY22" s="1">
        <v>6.1848884932997086</v>
      </c>
      <c r="BZ22" s="1"/>
      <c r="CA22" s="1">
        <v>6.1848884932997086</v>
      </c>
      <c r="CB22" s="1"/>
      <c r="CC22" s="1">
        <v>226.20163304158615</v>
      </c>
      <c r="CD22" s="1"/>
      <c r="CE22" s="1">
        <v>18.554665479899125</v>
      </c>
      <c r="CF22" s="1">
        <v>6.1848884932997086</v>
      </c>
      <c r="CG22" s="1"/>
      <c r="CH22" s="1">
        <v>6.1848884932997086</v>
      </c>
      <c r="CI22" s="1"/>
      <c r="CJ22" s="1"/>
      <c r="CK22" s="1"/>
      <c r="CL22" s="1"/>
      <c r="CM22" s="1"/>
      <c r="CN22" s="1"/>
      <c r="CO22" s="1"/>
      <c r="CP22" s="1">
        <v>11.475998862681106</v>
      </c>
      <c r="CQ22" s="1"/>
      <c r="CR22" s="1">
        <v>14.592295900707116</v>
      </c>
      <c r="CS22" s="1">
        <v>6.1848884932997086</v>
      </c>
      <c r="CT22" s="1"/>
      <c r="CU22" s="1">
        <v>6.1848884932997086</v>
      </c>
      <c r="CV22" s="1"/>
      <c r="CW22" s="1"/>
      <c r="CX22" s="1"/>
      <c r="CY22" s="1"/>
      <c r="CZ22" s="1"/>
      <c r="DA22" s="1"/>
      <c r="DB22" s="1">
        <v>3.1605950791531567</v>
      </c>
      <c r="DC22" s="1">
        <v>6.1848884932997086</v>
      </c>
      <c r="DD22" s="1"/>
      <c r="DE22" s="1"/>
      <c r="DF22" s="1"/>
      <c r="DG22" s="1"/>
      <c r="DH22" s="1"/>
      <c r="DI22" s="1"/>
      <c r="DJ22" s="140">
        <v>408.49348425766959</v>
      </c>
      <c r="DK22" s="1">
        <v>66.29051521958732</v>
      </c>
      <c r="DL22" s="1"/>
      <c r="DM22" s="1">
        <v>2.2225189141076989</v>
      </c>
      <c r="DN22" s="1"/>
      <c r="DO22" s="1"/>
      <c r="DP22" s="1"/>
      <c r="DQ22" s="1"/>
      <c r="DR22" s="1"/>
      <c r="DS22" s="1"/>
      <c r="DT22" s="1">
        <v>8.4074074074074083</v>
      </c>
      <c r="DU22" s="1">
        <v>2.2225189141076989</v>
      </c>
      <c r="DV22" s="1">
        <v>17.660887355980812</v>
      </c>
      <c r="DW22" s="1">
        <v>9.2534799485734069</v>
      </c>
      <c r="DX22" s="1">
        <v>92.814217898997626</v>
      </c>
      <c r="DY22" s="1"/>
      <c r="DZ22" s="1"/>
      <c r="EA22" s="1"/>
      <c r="EB22" s="1">
        <v>15.530372065752573</v>
      </c>
      <c r="EC22" s="1"/>
      <c r="ED22" s="1">
        <v>6.1848884932997086</v>
      </c>
      <c r="EE22" s="1">
        <v>8.4074074074074083</v>
      </c>
      <c r="EF22" s="1"/>
      <c r="EG22" s="1">
        <v>20.821482435133973</v>
      </c>
      <c r="EH22" s="1"/>
      <c r="EI22" s="140">
        <v>249.81569606035566</v>
      </c>
      <c r="EJ22" s="1"/>
      <c r="EK22" s="1">
        <v>12.369776986599417</v>
      </c>
      <c r="EL22" s="1"/>
      <c r="EM22" s="1"/>
      <c r="EN22" s="1"/>
      <c r="EO22" s="1"/>
      <c r="EP22" s="1"/>
      <c r="EQ22" s="1"/>
      <c r="ER22" s="1"/>
      <c r="ES22" s="1"/>
      <c r="ET22" s="140">
        <v>12.369776986599417</v>
      </c>
      <c r="EU22" s="1">
        <v>700.75391968833185</v>
      </c>
    </row>
    <row r="23" spans="2:151" hidden="1" outlineLevel="1" x14ac:dyDescent="0.25">
      <c r="B23" s="61"/>
      <c r="C23" s="42" t="s">
        <v>11</v>
      </c>
      <c r="D23" s="1"/>
      <c r="E23" s="1">
        <v>3.3028842146211344</v>
      </c>
      <c r="F23" s="1"/>
      <c r="G23" s="1"/>
      <c r="H23" s="1"/>
      <c r="I23" s="1"/>
      <c r="J23" s="140">
        <v>3.3028842146211344</v>
      </c>
      <c r="K23" s="1"/>
      <c r="L23" s="1"/>
      <c r="M23" s="1"/>
      <c r="N23" s="1"/>
      <c r="O23" s="1"/>
      <c r="P23" s="1"/>
      <c r="Q23" s="1"/>
      <c r="R23" s="1"/>
      <c r="S23" s="1"/>
      <c r="T23" s="14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40"/>
      <c r="BA23" s="1"/>
      <c r="BB23" s="1"/>
      <c r="BC23" s="1"/>
      <c r="BD23" s="1"/>
      <c r="BE23" s="1">
        <v>10.514526447183648</v>
      </c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>
        <v>4.004105869266505</v>
      </c>
      <c r="BZ23" s="1"/>
      <c r="CA23" s="1"/>
      <c r="CB23" s="1"/>
      <c r="CC23" s="1">
        <v>31.622290442757983</v>
      </c>
      <c r="CD23" s="1"/>
      <c r="CE23" s="1"/>
      <c r="CF23" s="1"/>
      <c r="CG23" s="1">
        <v>5.2572632235918242</v>
      </c>
      <c r="CH23" s="1">
        <v>5.2572632235918242</v>
      </c>
      <c r="CI23" s="1"/>
      <c r="CJ23" s="1"/>
      <c r="CK23" s="1"/>
      <c r="CL23" s="1"/>
      <c r="CM23" s="1"/>
      <c r="CN23" s="1"/>
      <c r="CO23" s="1">
        <v>4.004105869266505</v>
      </c>
      <c r="CP23" s="1"/>
      <c r="CQ23" s="1"/>
      <c r="CR23" s="1"/>
      <c r="CS23" s="1"/>
      <c r="CT23" s="1"/>
      <c r="CU23" s="1"/>
      <c r="CV23" s="1"/>
      <c r="CW23" s="1"/>
      <c r="CX23" s="1">
        <v>5.2572632235918242</v>
      </c>
      <c r="CY23" s="1"/>
      <c r="CZ23" s="1"/>
      <c r="DA23" s="1"/>
      <c r="DB23" s="1"/>
      <c r="DC23" s="1">
        <v>5.2572632235918242</v>
      </c>
      <c r="DD23" s="1"/>
      <c r="DE23" s="1"/>
      <c r="DF23" s="1"/>
      <c r="DG23" s="1"/>
      <c r="DH23" s="1">
        <v>10.514526447183648</v>
      </c>
      <c r="DI23" s="1">
        <v>3.2862474645030431</v>
      </c>
      <c r="DJ23" s="140">
        <v>84.974855434528621</v>
      </c>
      <c r="DK23" s="1"/>
      <c r="DL23" s="1">
        <v>8.5601474382129581</v>
      </c>
      <c r="DM23" s="1">
        <v>10.514526447183648</v>
      </c>
      <c r="DN23" s="1">
        <v>7.2903533337695485</v>
      </c>
      <c r="DO23" s="1"/>
      <c r="DP23" s="1">
        <v>9.2613690928583292</v>
      </c>
      <c r="DQ23" s="1"/>
      <c r="DR23" s="1"/>
      <c r="DS23" s="1">
        <v>5.2572632235918242</v>
      </c>
      <c r="DT23" s="1">
        <v>20.389905590810869</v>
      </c>
      <c r="DU23" s="1">
        <v>10.514526447183648</v>
      </c>
      <c r="DV23" s="1">
        <v>5.2572632235918242</v>
      </c>
      <c r="DW23" s="1"/>
      <c r="DX23" s="1">
        <v>551.35361619455477</v>
      </c>
      <c r="DY23" s="1">
        <v>15.771789670775473</v>
      </c>
      <c r="DZ23" s="1"/>
      <c r="EA23" s="1"/>
      <c r="EB23" s="1"/>
      <c r="EC23" s="1">
        <v>5.2572632235918242</v>
      </c>
      <c r="ED23" s="1">
        <v>15.771789670775473</v>
      </c>
      <c r="EE23" s="1"/>
      <c r="EF23" s="1"/>
      <c r="EG23" s="1">
        <v>12.547616557361373</v>
      </c>
      <c r="EH23" s="1"/>
      <c r="EI23" s="140">
        <v>677.74743011426153</v>
      </c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40"/>
      <c r="EU23" s="1">
        <v>766.02516976341133</v>
      </c>
    </row>
    <row r="24" spans="2:151" hidden="1" outlineLevel="1" x14ac:dyDescent="0.25">
      <c r="B24" s="61"/>
      <c r="C24" s="42" t="s">
        <v>709</v>
      </c>
      <c r="D24" s="1">
        <v>8.0031734076473118</v>
      </c>
      <c r="E24" s="1">
        <v>85.97358108044746</v>
      </c>
      <c r="F24" s="1"/>
      <c r="G24" s="1"/>
      <c r="H24" s="1"/>
      <c r="I24" s="1"/>
      <c r="J24" s="140">
        <v>93.97675448809477</v>
      </c>
      <c r="K24" s="1"/>
      <c r="L24" s="1"/>
      <c r="M24" s="1"/>
      <c r="N24" s="1"/>
      <c r="O24" s="1"/>
      <c r="P24" s="1"/>
      <c r="Q24" s="1"/>
      <c r="R24" s="1"/>
      <c r="S24" s="1"/>
      <c r="T24" s="14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>
        <v>10.838880150990876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40">
        <v>10.838880150990876</v>
      </c>
      <c r="BA24" s="1">
        <v>18.842053558638188</v>
      </c>
      <c r="BB24" s="1"/>
      <c r="BC24" s="1"/>
      <c r="BD24" s="1"/>
      <c r="BE24" s="1">
        <v>25.340960562681488</v>
      </c>
      <c r="BF24" s="1"/>
      <c r="BG24" s="1"/>
      <c r="BH24" s="1">
        <v>57.001989455725422</v>
      </c>
      <c r="BI24" s="1">
        <v>8.0031734076473118</v>
      </c>
      <c r="BJ24" s="1"/>
      <c r="BK24" s="1"/>
      <c r="BL24" s="1"/>
      <c r="BM24" s="1"/>
      <c r="BN24" s="1">
        <v>29.004160823381227</v>
      </c>
      <c r="BO24" s="1"/>
      <c r="BP24" s="1"/>
      <c r="BQ24" s="1">
        <v>8.0031734076473118</v>
      </c>
      <c r="BR24" s="1"/>
      <c r="BS24" s="1"/>
      <c r="BT24" s="1"/>
      <c r="BU24" s="1"/>
      <c r="BV24" s="1"/>
      <c r="BW24" s="1"/>
      <c r="BX24" s="1"/>
      <c r="BY24" s="1">
        <v>50.324243778001268</v>
      </c>
      <c r="BZ24" s="1">
        <v>10.838880150990876</v>
      </c>
      <c r="CA24" s="1">
        <v>17.337787155034178</v>
      </c>
      <c r="CB24" s="1"/>
      <c r="CC24" s="1">
        <v>676.26741648673658</v>
      </c>
      <c r="CD24" s="1"/>
      <c r="CE24" s="1">
        <v>10.838880150990876</v>
      </c>
      <c r="CF24" s="1">
        <v>8.0031734076473118</v>
      </c>
      <c r="CG24" s="1">
        <v>17.337787155034178</v>
      </c>
      <c r="CH24" s="1">
        <v>17.337787155034178</v>
      </c>
      <c r="CI24" s="1"/>
      <c r="CJ24" s="1"/>
      <c r="CK24" s="1"/>
      <c r="CL24" s="1">
        <v>21.677760301981753</v>
      </c>
      <c r="CM24" s="1"/>
      <c r="CN24" s="1"/>
      <c r="CO24" s="1"/>
      <c r="CP24" s="1"/>
      <c r="CQ24" s="1"/>
      <c r="CR24" s="1">
        <v>18.842053558638188</v>
      </c>
      <c r="CS24" s="1"/>
      <c r="CT24" s="1"/>
      <c r="CU24" s="1"/>
      <c r="CV24" s="1"/>
      <c r="CW24" s="1"/>
      <c r="CX24" s="1"/>
      <c r="CY24" s="1"/>
      <c r="CZ24" s="1">
        <v>6.3200683303624485</v>
      </c>
      <c r="DA24" s="1"/>
      <c r="DB24" s="1">
        <v>10.838880150990876</v>
      </c>
      <c r="DC24" s="1"/>
      <c r="DD24" s="1"/>
      <c r="DE24" s="1"/>
      <c r="DF24" s="1"/>
      <c r="DG24" s="1"/>
      <c r="DH24" s="1">
        <v>37.981097223406387</v>
      </c>
      <c r="DI24" s="1"/>
      <c r="DJ24" s="140">
        <v>1050.1413262205701</v>
      </c>
      <c r="DK24" s="1"/>
      <c r="DL24" s="1"/>
      <c r="DM24" s="1">
        <v>79.267717360150797</v>
      </c>
      <c r="DN24" s="1"/>
      <c r="DO24" s="1"/>
      <c r="DP24" s="1">
        <v>17.158948481353324</v>
      </c>
      <c r="DQ24" s="1"/>
      <c r="DR24" s="1"/>
      <c r="DS24" s="1">
        <v>38.836708783335077</v>
      </c>
      <c r="DT24" s="1">
        <v>99.792875996073846</v>
      </c>
      <c r="DU24" s="1">
        <v>89.020695696131071</v>
      </c>
      <c r="DV24" s="1">
        <v>14.502080411690613</v>
      </c>
      <c r="DW24" s="1">
        <v>10.838880150990876</v>
      </c>
      <c r="DX24" s="1">
        <v>1530.9721501739182</v>
      </c>
      <c r="DY24" s="1">
        <v>36.649656883666836</v>
      </c>
      <c r="DZ24" s="1">
        <v>6.4989070040433026</v>
      </c>
      <c r="EA24" s="1"/>
      <c r="EB24" s="1">
        <v>95.928731628937129</v>
      </c>
      <c r="EC24" s="1">
        <v>10.838880150990876</v>
      </c>
      <c r="ED24" s="1">
        <v>99.501898499760244</v>
      </c>
      <c r="EE24" s="1"/>
      <c r="EF24" s="1"/>
      <c r="EG24" s="1">
        <v>142.20275165023205</v>
      </c>
      <c r="EH24" s="1"/>
      <c r="EI24" s="140">
        <v>2272.0108828712741</v>
      </c>
      <c r="EJ24" s="1"/>
      <c r="EK24" s="1"/>
      <c r="EL24" s="1"/>
      <c r="EM24" s="1">
        <v>6.4989070040433026</v>
      </c>
      <c r="EN24" s="1"/>
      <c r="EO24" s="1"/>
      <c r="EP24" s="1"/>
      <c r="EQ24" s="1">
        <v>6.4989070040433026</v>
      </c>
      <c r="ER24" s="1"/>
      <c r="ES24" s="1"/>
      <c r="ET24" s="140">
        <v>12.997814008086605</v>
      </c>
      <c r="EU24" s="1">
        <v>3439.9656577390165</v>
      </c>
    </row>
    <row r="25" spans="2:151" hidden="1" outlineLevel="1" x14ac:dyDescent="0.25">
      <c r="B25" s="61"/>
      <c r="C25" s="42" t="s">
        <v>8</v>
      </c>
      <c r="D25" s="1"/>
      <c r="E25" s="1">
        <v>8.452293953793216</v>
      </c>
      <c r="F25" s="1"/>
      <c r="G25" s="1"/>
      <c r="H25" s="1"/>
      <c r="I25" s="1"/>
      <c r="J25" s="140">
        <v>8.452293953793216</v>
      </c>
      <c r="K25" s="1"/>
      <c r="L25" s="1"/>
      <c r="M25" s="1"/>
      <c r="N25" s="1"/>
      <c r="O25" s="1"/>
      <c r="P25" s="1"/>
      <c r="Q25" s="1"/>
      <c r="R25" s="1"/>
      <c r="S25" s="1"/>
      <c r="T25" s="14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0"/>
      <c r="BA25" s="1"/>
      <c r="BB25" s="1"/>
      <c r="BC25" s="1"/>
      <c r="BD25" s="1"/>
      <c r="BE25" s="1">
        <v>8.452293953793216</v>
      </c>
      <c r="BF25" s="1"/>
      <c r="BG25" s="1"/>
      <c r="BH25" s="1">
        <v>1.9421918523676878</v>
      </c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>
        <v>25.453131792675109</v>
      </c>
      <c r="BZ25" s="1">
        <v>8.452293953793216</v>
      </c>
      <c r="CA25" s="1">
        <v>1.9421918523676878</v>
      </c>
      <c r="CB25" s="1"/>
      <c r="CC25" s="1">
        <v>111.93117423992329</v>
      </c>
      <c r="CD25" s="1"/>
      <c r="CE25" s="1">
        <v>8.452293953793216</v>
      </c>
      <c r="CF25" s="1"/>
      <c r="CG25" s="1">
        <v>8.452293953793216</v>
      </c>
      <c r="CH25" s="1">
        <v>8.452293953793216</v>
      </c>
      <c r="CI25" s="1"/>
      <c r="CJ25" s="1"/>
      <c r="CK25" s="1"/>
      <c r="CL25" s="1">
        <v>1.9421918523676878</v>
      </c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>
        <v>1.9421918523676878</v>
      </c>
      <c r="CX25" s="1"/>
      <c r="CY25" s="1"/>
      <c r="CZ25" s="1"/>
      <c r="DA25" s="1"/>
      <c r="DB25" s="1"/>
      <c r="DC25" s="1"/>
      <c r="DD25" s="1">
        <v>2.2021173442403299</v>
      </c>
      <c r="DE25" s="1"/>
      <c r="DF25" s="1"/>
      <c r="DG25" s="1"/>
      <c r="DH25" s="1">
        <v>8.452293953793216</v>
      </c>
      <c r="DI25" s="1"/>
      <c r="DJ25" s="140">
        <v>198.06895450906882</v>
      </c>
      <c r="DK25" s="1">
        <v>2.2021173442403299</v>
      </c>
      <c r="DL25" s="1"/>
      <c r="DM25" s="1">
        <v>63.570292365033168</v>
      </c>
      <c r="DN25" s="1">
        <v>1.9421918523676878</v>
      </c>
      <c r="DO25" s="1"/>
      <c r="DP25" s="1">
        <v>26.516426893589259</v>
      </c>
      <c r="DQ25" s="1"/>
      <c r="DR25" s="1"/>
      <c r="DS25" s="1"/>
      <c r="DT25" s="1">
        <v>38.21341050365352</v>
      </c>
      <c r="DU25" s="1"/>
      <c r="DV25" s="1"/>
      <c r="DW25" s="1">
        <v>1.9551029093160013</v>
      </c>
      <c r="DX25" s="1">
        <v>248.5744369677488</v>
      </c>
      <c r="DY25" s="1"/>
      <c r="DZ25" s="1"/>
      <c r="EA25" s="1"/>
      <c r="EB25" s="1"/>
      <c r="EC25" s="1">
        <v>8.452293953793216</v>
      </c>
      <c r="ED25" s="1">
        <v>54.569454969057901</v>
      </c>
      <c r="EE25" s="1"/>
      <c r="EF25" s="1"/>
      <c r="EG25" s="1">
        <v>8.452293953793216</v>
      </c>
      <c r="EH25" s="1"/>
      <c r="EI25" s="140">
        <v>454.44802171259312</v>
      </c>
      <c r="EJ25" s="1"/>
      <c r="EK25" s="1"/>
      <c r="EL25" s="1"/>
      <c r="EM25" s="1"/>
      <c r="EN25" s="1"/>
      <c r="EO25" s="1">
        <v>1.9421918523676878</v>
      </c>
      <c r="EP25" s="1"/>
      <c r="EQ25" s="1"/>
      <c r="ER25" s="1"/>
      <c r="ES25" s="1"/>
      <c r="ET25" s="140">
        <v>1.9421918523676878</v>
      </c>
      <c r="EU25" s="1">
        <v>662.91146202782272</v>
      </c>
    </row>
    <row r="26" spans="2:151" hidden="1" outlineLevel="1" x14ac:dyDescent="0.25">
      <c r="B26" s="61"/>
      <c r="C26" s="42" t="s">
        <v>715</v>
      </c>
      <c r="D26" s="1"/>
      <c r="E26" s="1">
        <v>72.751044623207193</v>
      </c>
      <c r="F26" s="1"/>
      <c r="G26" s="1"/>
      <c r="H26" s="1">
        <v>14.742448524461535</v>
      </c>
      <c r="I26" s="1">
        <v>14.742448524461535</v>
      </c>
      <c r="J26" s="140">
        <v>102.23594167213027</v>
      </c>
      <c r="K26" s="1"/>
      <c r="L26" s="1">
        <v>6.8906252626805244</v>
      </c>
      <c r="M26" s="1">
        <v>33.867278251200531</v>
      </c>
      <c r="N26" s="1"/>
      <c r="O26" s="1"/>
      <c r="P26" s="1"/>
      <c r="Q26" s="1">
        <v>14.742448524461535</v>
      </c>
      <c r="R26" s="1"/>
      <c r="S26" s="1">
        <v>6.8906252626805244</v>
      </c>
      <c r="T26" s="140">
        <v>62.390977301023113</v>
      </c>
      <c r="U26" s="1"/>
      <c r="V26" s="1"/>
      <c r="W26" s="1"/>
      <c r="X26" s="1"/>
      <c r="Y26" s="1"/>
      <c r="Z26" s="1"/>
      <c r="AA26" s="1"/>
      <c r="AB26" s="1"/>
      <c r="AC26" s="1"/>
      <c r="AD26" s="1">
        <v>8.9148869555162804</v>
      </c>
      <c r="AE26" s="1"/>
      <c r="AF26" s="1"/>
      <c r="AG26" s="1"/>
      <c r="AH26" s="1">
        <v>8.9148869555162804</v>
      </c>
      <c r="AI26" s="1"/>
      <c r="AJ26" s="1"/>
      <c r="AK26" s="1">
        <v>36.355524187978602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40">
        <v>54.185298099011163</v>
      </c>
      <c r="BA26" s="1">
        <v>38.631776126410514</v>
      </c>
      <c r="BB26" s="1"/>
      <c r="BC26" s="1">
        <v>9.1468790774874424</v>
      </c>
      <c r="BD26" s="1"/>
      <c r="BE26" s="1">
        <v>44.227345573384603</v>
      </c>
      <c r="BF26" s="1">
        <v>9.1468790774874424</v>
      </c>
      <c r="BG26" s="1"/>
      <c r="BH26" s="1">
        <v>225.51910906920051</v>
      </c>
      <c r="BI26" s="1"/>
      <c r="BJ26" s="1"/>
      <c r="BK26" s="1">
        <v>9.1468790774874424</v>
      </c>
      <c r="BL26" s="1">
        <v>53.142232528900891</v>
      </c>
      <c r="BM26" s="1"/>
      <c r="BN26" s="1">
        <v>61.075923361691686</v>
      </c>
      <c r="BO26" s="1"/>
      <c r="BP26" s="1"/>
      <c r="BQ26" s="1">
        <v>9.1468790774874424</v>
      </c>
      <c r="BR26" s="1"/>
      <c r="BS26" s="1">
        <v>14.742448524461535</v>
      </c>
      <c r="BT26" s="1"/>
      <c r="BU26" s="1"/>
      <c r="BV26" s="1"/>
      <c r="BW26" s="1"/>
      <c r="BX26" s="1">
        <v>31.61102443639361</v>
      </c>
      <c r="BY26" s="1">
        <v>186.05626137102587</v>
      </c>
      <c r="BZ26" s="1">
        <v>14.742448524461535</v>
      </c>
      <c r="CA26" s="1">
        <v>44.227345573384603</v>
      </c>
      <c r="CB26" s="1"/>
      <c r="CC26" s="1">
        <v>768.24158488629405</v>
      </c>
      <c r="CD26" s="1">
        <v>23.889327601948978</v>
      </c>
      <c r="CE26" s="1">
        <v>141.82891579764126</v>
      </c>
      <c r="CF26" s="1">
        <v>23.657335479977817</v>
      </c>
      <c r="CG26" s="1">
        <v>51.117970836065133</v>
      </c>
      <c r="CH26" s="1"/>
      <c r="CI26" s="1"/>
      <c r="CJ26" s="1">
        <v>17.829773911032561</v>
      </c>
      <c r="CK26" s="1"/>
      <c r="CL26" s="1"/>
      <c r="CM26" s="1">
        <v>6.8906252626805244</v>
      </c>
      <c r="CN26" s="1"/>
      <c r="CO26" s="1">
        <v>14.742448524461535</v>
      </c>
      <c r="CP26" s="1">
        <v>14.742448524461535</v>
      </c>
      <c r="CQ26" s="1"/>
      <c r="CR26" s="1">
        <v>199.33353140519463</v>
      </c>
      <c r="CS26" s="1"/>
      <c r="CT26" s="1"/>
      <c r="CU26" s="1"/>
      <c r="CV26" s="1"/>
      <c r="CW26" s="1">
        <v>38.631776126410514</v>
      </c>
      <c r="CX26" s="1">
        <v>13.781250525361049</v>
      </c>
      <c r="CY26" s="1"/>
      <c r="CZ26" s="1"/>
      <c r="DA26" s="1">
        <v>6.8906252626805244</v>
      </c>
      <c r="DB26" s="1">
        <v>36.375522311603596</v>
      </c>
      <c r="DC26" s="1"/>
      <c r="DD26" s="1"/>
      <c r="DE26" s="1">
        <v>24.952391295684247</v>
      </c>
      <c r="DF26" s="1"/>
      <c r="DG26" s="1"/>
      <c r="DH26" s="1">
        <v>14.742448524461535</v>
      </c>
      <c r="DI26" s="1"/>
      <c r="DJ26" s="140">
        <v>2148.2114076752246</v>
      </c>
      <c r="DK26" s="1">
        <v>9.1468790774874424</v>
      </c>
      <c r="DL26" s="1"/>
      <c r="DM26" s="1">
        <v>137.29641004440242</v>
      </c>
      <c r="DN26" s="1">
        <v>39.694839820145781</v>
      </c>
      <c r="DO26" s="1">
        <v>6.8906252626805244</v>
      </c>
      <c r="DP26" s="1"/>
      <c r="DQ26" s="1"/>
      <c r="DR26" s="1"/>
      <c r="DS26" s="1">
        <v>32.572222435494098</v>
      </c>
      <c r="DT26" s="1">
        <v>183.78000943259397</v>
      </c>
      <c r="DU26" s="1">
        <v>29.48489704892307</v>
      </c>
      <c r="DV26" s="1"/>
      <c r="DW26" s="1">
        <v>32.804214557465258</v>
      </c>
      <c r="DX26" s="1">
        <v>802.06848768677719</v>
      </c>
      <c r="DY26" s="1">
        <v>76.070362131749377</v>
      </c>
      <c r="DZ26" s="1">
        <v>9.1468790774874424</v>
      </c>
      <c r="EA26" s="1"/>
      <c r="EB26" s="1">
        <v>29.48489704892307</v>
      </c>
      <c r="EC26" s="1"/>
      <c r="ED26" s="1">
        <v>23.889327601948978</v>
      </c>
      <c r="EE26" s="1"/>
      <c r="EF26" s="1"/>
      <c r="EG26" s="1">
        <v>209.48160472903254</v>
      </c>
      <c r="EH26" s="1"/>
      <c r="EI26" s="140">
        <v>1621.8116559551113</v>
      </c>
      <c r="EJ26" s="1"/>
      <c r="EK26" s="1"/>
      <c r="EL26" s="1">
        <v>29.48489704892307</v>
      </c>
      <c r="EM26" s="1">
        <v>9.1468790774874424</v>
      </c>
      <c r="EN26" s="1"/>
      <c r="EO26" s="1"/>
      <c r="EP26" s="1">
        <v>6.8906252626805244</v>
      </c>
      <c r="EQ26" s="1">
        <v>6.8906252626805244</v>
      </c>
      <c r="ER26" s="1"/>
      <c r="ES26" s="1"/>
      <c r="ET26" s="140">
        <v>52.41302665177156</v>
      </c>
      <c r="EU26" s="1">
        <v>4041.2483073542712</v>
      </c>
    </row>
    <row r="27" spans="2:151" hidden="1" outlineLevel="1" x14ac:dyDescent="0.25">
      <c r="B27" s="61"/>
      <c r="C27" s="42" t="s">
        <v>7</v>
      </c>
      <c r="D27" s="1"/>
      <c r="E27" s="1">
        <v>36.563338929786042</v>
      </c>
      <c r="F27" s="1">
        <v>17.421072811527964</v>
      </c>
      <c r="G27" s="1"/>
      <c r="H27" s="1"/>
      <c r="I27" s="1"/>
      <c r="J27" s="140">
        <v>53.984411741314005</v>
      </c>
      <c r="K27" s="1"/>
      <c r="L27" s="1"/>
      <c r="M27" s="1"/>
      <c r="N27" s="1"/>
      <c r="O27" s="1">
        <v>17.421072811527964</v>
      </c>
      <c r="P27" s="1"/>
      <c r="Q27" s="1"/>
      <c r="R27" s="1"/>
      <c r="S27" s="1"/>
      <c r="T27" s="140">
        <v>17.421072811527964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>
        <v>10.37207800594085</v>
      </c>
      <c r="AN27" s="1"/>
      <c r="AO27" s="1">
        <v>10.37207800594085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40">
        <v>20.744156011881699</v>
      </c>
      <c r="BA27" s="1">
        <v>27.793150817468813</v>
      </c>
      <c r="BB27" s="1"/>
      <c r="BC27" s="1"/>
      <c r="BD27" s="1"/>
      <c r="BE27" s="1">
        <v>10.37207800594085</v>
      </c>
      <c r="BF27" s="1">
        <v>6.547815230961298</v>
      </c>
      <c r="BG27" s="1"/>
      <c r="BH27" s="1">
        <v>69.684291246111854</v>
      </c>
      <c r="BI27" s="1"/>
      <c r="BJ27" s="1"/>
      <c r="BK27" s="1">
        <v>17.421072811527964</v>
      </c>
      <c r="BL27" s="1">
        <v>9.9615891527995064</v>
      </c>
      <c r="BM27" s="1"/>
      <c r="BN27" s="1">
        <v>57.398185663152212</v>
      </c>
      <c r="BO27" s="1"/>
      <c r="BP27" s="1"/>
      <c r="BQ27" s="1"/>
      <c r="BR27" s="1"/>
      <c r="BS27" s="1">
        <v>17.421072811527964</v>
      </c>
      <c r="BT27" s="1"/>
      <c r="BU27" s="1">
        <v>27.382661964327468</v>
      </c>
      <c r="BV27" s="1"/>
      <c r="BW27" s="1"/>
      <c r="BX27" s="1"/>
      <c r="BY27" s="1">
        <v>52.263218434583891</v>
      </c>
      <c r="BZ27" s="1">
        <v>17.421072811527964</v>
      </c>
      <c r="CA27" s="1"/>
      <c r="CB27" s="1"/>
      <c r="CC27" s="1">
        <v>354.4242339888948</v>
      </c>
      <c r="CD27" s="1"/>
      <c r="CE27" s="1">
        <v>79.645880398911359</v>
      </c>
      <c r="CF27" s="1"/>
      <c r="CG27" s="1">
        <v>17.421072811527964</v>
      </c>
      <c r="CH27" s="1">
        <v>34.842145623055927</v>
      </c>
      <c r="CI27" s="1"/>
      <c r="CJ27" s="1">
        <v>20.333667158740354</v>
      </c>
      <c r="CK27" s="1"/>
      <c r="CL27" s="1">
        <v>6.547815230961298</v>
      </c>
      <c r="CM27" s="1">
        <v>17.421072811527964</v>
      </c>
      <c r="CN27" s="1"/>
      <c r="CO27" s="1"/>
      <c r="CP27" s="1">
        <v>17.421072811527964</v>
      </c>
      <c r="CQ27" s="1"/>
      <c r="CR27" s="1">
        <v>6.547815230961298</v>
      </c>
      <c r="CS27" s="1"/>
      <c r="CT27" s="1"/>
      <c r="CU27" s="1">
        <v>17.421072811527964</v>
      </c>
      <c r="CV27" s="1"/>
      <c r="CW27" s="1"/>
      <c r="CX27" s="1">
        <v>17.421072811527964</v>
      </c>
      <c r="CY27" s="1"/>
      <c r="CZ27" s="1"/>
      <c r="DA27" s="1"/>
      <c r="DB27" s="1"/>
      <c r="DC27" s="1">
        <v>6.547815230961298</v>
      </c>
      <c r="DD27" s="1"/>
      <c r="DE27" s="1">
        <v>17.421072811527964</v>
      </c>
      <c r="DF27" s="1"/>
      <c r="DG27" s="1"/>
      <c r="DH27" s="1"/>
      <c r="DI27" s="1"/>
      <c r="DJ27" s="140">
        <v>927.08201868158415</v>
      </c>
      <c r="DK27" s="1"/>
      <c r="DL27" s="1"/>
      <c r="DM27" s="1">
        <v>362.89373724513661</v>
      </c>
      <c r="DN27" s="1"/>
      <c r="DO27" s="1"/>
      <c r="DP27" s="1"/>
      <c r="DQ27" s="1"/>
      <c r="DR27" s="1"/>
      <c r="DS27" s="1">
        <v>40.387601704765594</v>
      </c>
      <c r="DT27" s="1">
        <v>756.83397002997242</v>
      </c>
      <c r="DU27" s="1">
        <v>45.214223628996777</v>
      </c>
      <c r="DV27" s="1"/>
      <c r="DW27" s="1">
        <v>52.263218434583891</v>
      </c>
      <c r="DX27" s="1">
        <v>516.75934537435603</v>
      </c>
      <c r="DY27" s="1">
        <v>136.13239763429641</v>
      </c>
      <c r="DZ27" s="1"/>
      <c r="EA27" s="1">
        <v>19.923178305599013</v>
      </c>
      <c r="EB27" s="1">
        <v>109.6614040977361</v>
      </c>
      <c r="EC27" s="1"/>
      <c r="ED27" s="1">
        <v>23.057219614722101</v>
      </c>
      <c r="EE27" s="1"/>
      <c r="EF27" s="1"/>
      <c r="EG27" s="1">
        <v>190.8184836687866</v>
      </c>
      <c r="EH27" s="1">
        <v>49.528213151282408</v>
      </c>
      <c r="EI27" s="140">
        <v>2303.4729928902334</v>
      </c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40"/>
      <c r="EU27" s="1">
        <v>3322.7046521365419</v>
      </c>
    </row>
    <row r="28" spans="2:151" hidden="1" outlineLevel="1" x14ac:dyDescent="0.25">
      <c r="B28" s="61"/>
      <c r="C28" s="42" t="s">
        <v>717</v>
      </c>
      <c r="D28" s="1"/>
      <c r="E28" s="1">
        <v>39.744343687539242</v>
      </c>
      <c r="F28" s="1"/>
      <c r="G28" s="1"/>
      <c r="H28" s="1"/>
      <c r="I28" s="1"/>
      <c r="J28" s="140">
        <v>39.744343687539242</v>
      </c>
      <c r="K28" s="1"/>
      <c r="L28" s="1"/>
      <c r="M28" s="1"/>
      <c r="N28" s="1"/>
      <c r="O28" s="1"/>
      <c r="P28" s="1"/>
      <c r="Q28" s="1"/>
      <c r="R28" s="1"/>
      <c r="S28" s="1"/>
      <c r="T28" s="140"/>
      <c r="U28" s="1"/>
      <c r="V28" s="1"/>
      <c r="W28" s="1"/>
      <c r="X28" s="1">
        <v>5.949027338208011</v>
      </c>
      <c r="Y28" s="1"/>
      <c r="Z28" s="1"/>
      <c r="AA28" s="1"/>
      <c r="AB28" s="1"/>
      <c r="AC28" s="1"/>
      <c r="AD28" s="1">
        <v>17.60521351397702</v>
      </c>
      <c r="AE28" s="1"/>
      <c r="AF28" s="1"/>
      <c r="AG28" s="1"/>
      <c r="AH28" s="1"/>
      <c r="AI28" s="1"/>
      <c r="AJ28" s="1"/>
      <c r="AK28" s="1">
        <v>5.949027338208011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40">
        <v>29.503268190393044</v>
      </c>
      <c r="BA28" s="1">
        <v>35.21042702795404</v>
      </c>
      <c r="BB28" s="1"/>
      <c r="BC28" s="1"/>
      <c r="BD28" s="1"/>
      <c r="BE28" s="1"/>
      <c r="BF28" s="1"/>
      <c r="BG28" s="1"/>
      <c r="BH28" s="1">
        <v>35.444057019615862</v>
      </c>
      <c r="BI28" s="1"/>
      <c r="BJ28" s="1"/>
      <c r="BK28" s="1"/>
      <c r="BL28" s="1">
        <v>11.889816167430828</v>
      </c>
      <c r="BM28" s="1"/>
      <c r="BN28" s="1"/>
      <c r="BO28" s="1"/>
      <c r="BP28" s="1">
        <v>10.015684014469576</v>
      </c>
      <c r="BQ28" s="1"/>
      <c r="BR28" s="1"/>
      <c r="BS28" s="1"/>
      <c r="BT28" s="1"/>
      <c r="BU28" s="1"/>
      <c r="BV28" s="1"/>
      <c r="BW28" s="1"/>
      <c r="BX28" s="1"/>
      <c r="BY28" s="1">
        <v>139.88561890753178</v>
      </c>
      <c r="BZ28" s="1">
        <v>17.60521351397702</v>
      </c>
      <c r="CA28" s="1">
        <v>10.015684014469576</v>
      </c>
      <c r="CB28" s="1"/>
      <c r="CC28" s="1">
        <v>423.87418384941554</v>
      </c>
      <c r="CD28" s="1"/>
      <c r="CE28" s="1">
        <v>35.21042702795404</v>
      </c>
      <c r="CF28" s="1">
        <v>35.21042702795404</v>
      </c>
      <c r="CG28" s="1">
        <v>29.49502968140785</v>
      </c>
      <c r="CH28" s="1">
        <v>17.60521351397702</v>
      </c>
      <c r="CI28" s="1"/>
      <c r="CJ28" s="1"/>
      <c r="CK28" s="1"/>
      <c r="CL28" s="1"/>
      <c r="CM28" s="1"/>
      <c r="CN28" s="1"/>
      <c r="CO28" s="1"/>
      <c r="CP28" s="1"/>
      <c r="CQ28" s="1"/>
      <c r="CR28" s="1">
        <v>47.108481704370064</v>
      </c>
      <c r="CS28" s="1"/>
      <c r="CT28" s="1"/>
      <c r="CU28" s="1">
        <v>10.015684014469576</v>
      </c>
      <c r="CV28" s="1"/>
      <c r="CW28" s="1">
        <v>47.10024319538487</v>
      </c>
      <c r="CX28" s="1">
        <v>5.949027338208011</v>
      </c>
      <c r="CY28" s="1"/>
      <c r="CZ28" s="1"/>
      <c r="DA28" s="1"/>
      <c r="DB28" s="1">
        <v>17.60521351397702</v>
      </c>
      <c r="DC28" s="1"/>
      <c r="DD28" s="1">
        <v>10.015684014469576</v>
      </c>
      <c r="DE28" s="1"/>
      <c r="DF28" s="1"/>
      <c r="DG28" s="1"/>
      <c r="DH28" s="1"/>
      <c r="DI28" s="1">
        <v>17.60521351397702</v>
      </c>
      <c r="DJ28" s="140">
        <v>956.86132906101307</v>
      </c>
      <c r="DK28" s="1">
        <v>29.49502968140785</v>
      </c>
      <c r="DL28" s="1"/>
      <c r="DM28" s="1">
        <v>58.9900593628157</v>
      </c>
      <c r="DN28" s="1"/>
      <c r="DO28" s="1"/>
      <c r="DP28" s="1"/>
      <c r="DQ28" s="1">
        <v>5.949027338208011</v>
      </c>
      <c r="DR28" s="1"/>
      <c r="DS28" s="1">
        <v>65.257479071362781</v>
      </c>
      <c r="DT28" s="1">
        <v>75.506793077494166</v>
      </c>
      <c r="DU28" s="1">
        <v>23.554240852185032</v>
      </c>
      <c r="DV28" s="1">
        <v>21.905500181900404</v>
      </c>
      <c r="DW28" s="1">
        <v>35.21042702795404</v>
      </c>
      <c r="DX28" s="1">
        <v>501.78241591491621</v>
      </c>
      <c r="DY28" s="1">
        <v>29.49502968140785</v>
      </c>
      <c r="DZ28" s="1"/>
      <c r="EA28" s="1"/>
      <c r="EB28" s="1"/>
      <c r="EC28" s="1"/>
      <c r="ED28" s="1">
        <v>70.42085405590808</v>
      </c>
      <c r="EE28" s="1"/>
      <c r="EF28" s="1"/>
      <c r="EG28" s="1">
        <v>1699.50677769707</v>
      </c>
      <c r="EH28" s="1">
        <v>41.159454366162052</v>
      </c>
      <c r="EI28" s="140">
        <v>2658.2330883087925</v>
      </c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40"/>
      <c r="EU28" s="1">
        <v>3684.3420292477376</v>
      </c>
    </row>
    <row r="29" spans="2:151" hidden="1" outlineLevel="1" x14ac:dyDescent="0.25">
      <c r="B29" s="61"/>
      <c r="C29" s="42" t="s">
        <v>12</v>
      </c>
      <c r="D29" s="1"/>
      <c r="E29" s="1"/>
      <c r="F29" s="1"/>
      <c r="G29" s="1"/>
      <c r="H29" s="1"/>
      <c r="I29" s="1"/>
      <c r="J29" s="140"/>
      <c r="K29" s="1"/>
      <c r="L29" s="1"/>
      <c r="M29" s="1"/>
      <c r="N29" s="1"/>
      <c r="O29" s="1"/>
      <c r="P29" s="1"/>
      <c r="Q29" s="1"/>
      <c r="R29" s="1"/>
      <c r="S29" s="1"/>
      <c r="T29" s="14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40"/>
      <c r="BA29" s="1">
        <v>6.5064102564102555</v>
      </c>
      <c r="BB29" s="1"/>
      <c r="BC29" s="1"/>
      <c r="BD29" s="1"/>
      <c r="BE29" s="1">
        <v>6.5064102564102555</v>
      </c>
      <c r="BF29" s="1"/>
      <c r="BG29" s="1"/>
      <c r="BH29" s="1">
        <v>13.012820512820511</v>
      </c>
      <c r="BI29" s="1"/>
      <c r="BJ29" s="1"/>
      <c r="BK29" s="1"/>
      <c r="BL29" s="1"/>
      <c r="BM29" s="1"/>
      <c r="BN29" s="1">
        <v>4.0621280969382241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>
        <v>13.012820512820511</v>
      </c>
      <c r="BZ29" s="1"/>
      <c r="CA29" s="1"/>
      <c r="CB29" s="1"/>
      <c r="CC29" s="1">
        <v>57.581683436113813</v>
      </c>
      <c r="CD29" s="1"/>
      <c r="CE29" s="1">
        <v>6.5064102564102555</v>
      </c>
      <c r="CF29" s="1">
        <v>1.8696581196581197</v>
      </c>
      <c r="CG29" s="1"/>
      <c r="CH29" s="1">
        <v>6.5064102564102555</v>
      </c>
      <c r="CI29" s="1"/>
      <c r="CJ29" s="1">
        <v>1.8696581196581197</v>
      </c>
      <c r="CK29" s="1"/>
      <c r="CL29" s="1">
        <v>6.5064102564102555</v>
      </c>
      <c r="CM29" s="1"/>
      <c r="CN29" s="1"/>
      <c r="CO29" s="1">
        <v>4.0621280969382241</v>
      </c>
      <c r="CP29" s="1"/>
      <c r="CQ29" s="1"/>
      <c r="CR29" s="1"/>
      <c r="CS29" s="1"/>
      <c r="CT29" s="1"/>
      <c r="CU29" s="1"/>
      <c r="CV29" s="1"/>
      <c r="CW29" s="1">
        <v>1.7948717948717947</v>
      </c>
      <c r="CX29" s="1"/>
      <c r="CY29" s="1"/>
      <c r="CZ29" s="1"/>
      <c r="DA29" s="1"/>
      <c r="DB29" s="1">
        <v>1.7948717948717947</v>
      </c>
      <c r="DC29" s="1"/>
      <c r="DD29" s="1"/>
      <c r="DE29" s="1"/>
      <c r="DF29" s="1"/>
      <c r="DG29" s="1"/>
      <c r="DH29" s="1"/>
      <c r="DI29" s="1"/>
      <c r="DJ29" s="140">
        <v>131.5926917667424</v>
      </c>
      <c r="DK29" s="1">
        <v>1.8696581196581197</v>
      </c>
      <c r="DL29" s="1"/>
      <c r="DM29" s="1">
        <v>56.113410148220268</v>
      </c>
      <c r="DN29" s="1"/>
      <c r="DO29" s="1"/>
      <c r="DP29" s="1"/>
      <c r="DQ29" s="1">
        <v>2.192469977280104</v>
      </c>
      <c r="DR29" s="1"/>
      <c r="DS29" s="1">
        <v>14.083495618305747</v>
      </c>
      <c r="DT29" s="1">
        <v>61.39957264957264</v>
      </c>
      <c r="DU29" s="1">
        <v>25.699042518662772</v>
      </c>
      <c r="DV29" s="1"/>
      <c r="DW29" s="1">
        <v>8.3012820512820511</v>
      </c>
      <c r="DX29" s="1">
        <v>446.0114410905548</v>
      </c>
      <c r="DY29" s="1">
        <v>12.363410148220275</v>
      </c>
      <c r="DZ29" s="1">
        <v>6.5064102564102555</v>
      </c>
      <c r="EA29" s="1"/>
      <c r="EB29" s="1">
        <v>25.699042518662772</v>
      </c>
      <c r="EC29" s="1">
        <v>6.5064102564102555</v>
      </c>
      <c r="ED29" s="1">
        <v>21.711700746510871</v>
      </c>
      <c r="EE29" s="1">
        <v>1.7948717948717947</v>
      </c>
      <c r="EF29" s="1"/>
      <c r="EG29" s="1">
        <v>41.726982581412962</v>
      </c>
      <c r="EH29" s="1"/>
      <c r="EI29" s="140">
        <v>731.97920047603577</v>
      </c>
      <c r="EJ29" s="1"/>
      <c r="EK29" s="1"/>
      <c r="EL29" s="1"/>
      <c r="EM29" s="1">
        <v>6.5064102564102555</v>
      </c>
      <c r="EN29" s="1"/>
      <c r="EO29" s="1"/>
      <c r="EP29" s="1"/>
      <c r="EQ29" s="1"/>
      <c r="ER29" s="1"/>
      <c r="ES29" s="1"/>
      <c r="ET29" s="140">
        <v>6.5064102564102555</v>
      </c>
      <c r="EU29" s="1">
        <v>870.07830249918834</v>
      </c>
    </row>
    <row r="30" spans="2:151" hidden="1" outlineLevel="1" x14ac:dyDescent="0.25">
      <c r="B30" s="61"/>
      <c r="C30" s="42" t="s">
        <v>719</v>
      </c>
      <c r="D30" s="1"/>
      <c r="E30" s="1">
        <v>19.161607700391418</v>
      </c>
      <c r="F30" s="1"/>
      <c r="G30" s="1"/>
      <c r="H30" s="1"/>
      <c r="I30" s="1"/>
      <c r="J30" s="140">
        <v>19.161607700391418</v>
      </c>
      <c r="K30" s="1"/>
      <c r="L30" s="1"/>
      <c r="M30" s="1"/>
      <c r="N30" s="1"/>
      <c r="O30" s="1"/>
      <c r="P30" s="1"/>
      <c r="Q30" s="1"/>
      <c r="R30" s="1"/>
      <c r="S30" s="1"/>
      <c r="T30" s="14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>
        <v>9.5808038501957089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40">
        <v>9.5808038501957089</v>
      </c>
      <c r="BA30" s="1">
        <v>2.7082820467733431</v>
      </c>
      <c r="BB30" s="1"/>
      <c r="BC30" s="1"/>
      <c r="BD30" s="1"/>
      <c r="BE30" s="1"/>
      <c r="BF30" s="1"/>
      <c r="BG30" s="1"/>
      <c r="BH30" s="1">
        <v>19.161607700391418</v>
      </c>
      <c r="BI30" s="1">
        <v>9.5808038501957089</v>
      </c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>
        <v>9.5808038501957089</v>
      </c>
      <c r="BZ30" s="1"/>
      <c r="CA30" s="1"/>
      <c r="CB30" s="1"/>
      <c r="CC30" s="1">
        <v>100.9747914373645</v>
      </c>
      <c r="CD30" s="1"/>
      <c r="CE30" s="1">
        <v>19.161607700391418</v>
      </c>
      <c r="CF30" s="1"/>
      <c r="CG30" s="1">
        <v>9.5808038501957089</v>
      </c>
      <c r="CH30" s="1">
        <v>19.161607700391418</v>
      </c>
      <c r="CI30" s="1"/>
      <c r="CJ30" s="1"/>
      <c r="CK30" s="1"/>
      <c r="CL30" s="1"/>
      <c r="CM30" s="1"/>
      <c r="CN30" s="1"/>
      <c r="CO30" s="1"/>
      <c r="CP30" s="1"/>
      <c r="CQ30" s="1"/>
      <c r="CR30" s="1">
        <v>2.7082820467733431</v>
      </c>
      <c r="CS30" s="1"/>
      <c r="CT30" s="1"/>
      <c r="CU30" s="1"/>
      <c r="CV30" s="1"/>
      <c r="CW30" s="1">
        <v>9.5808038501957089</v>
      </c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40">
        <v>202.19939403286827</v>
      </c>
      <c r="DK30" s="1"/>
      <c r="DL30" s="1"/>
      <c r="DM30" s="1">
        <v>275.14113519884376</v>
      </c>
      <c r="DN30" s="1"/>
      <c r="DO30" s="1"/>
      <c r="DP30" s="1">
        <v>2.7082820467733431</v>
      </c>
      <c r="DQ30" s="1"/>
      <c r="DR30" s="1"/>
      <c r="DS30" s="1">
        <v>28.742411550587128</v>
      </c>
      <c r="DT30" s="1">
        <v>213.95162246207929</v>
      </c>
      <c r="DU30" s="1">
        <v>27.746003961770271</v>
      </c>
      <c r="DV30" s="1">
        <v>2.5833764677037081</v>
      </c>
      <c r="DW30" s="1">
        <v>12.289085896969052</v>
      </c>
      <c r="DX30" s="1">
        <v>464.56828968929693</v>
      </c>
      <c r="DY30" s="1">
        <v>73.401291287034297</v>
      </c>
      <c r="DZ30" s="1">
        <v>2.7082820467733431</v>
      </c>
      <c r="EA30" s="1"/>
      <c r="EB30" s="1">
        <v>224.79227668632342</v>
      </c>
      <c r="EC30" s="1"/>
      <c r="ED30" s="1">
        <v>50.487395718682251</v>
      </c>
      <c r="EE30" s="1"/>
      <c r="EF30" s="1"/>
      <c r="EG30" s="1">
        <v>61.445429484845256</v>
      </c>
      <c r="EH30" s="1">
        <v>14.87246236467276</v>
      </c>
      <c r="EI30" s="140">
        <v>1455.4373448623551</v>
      </c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40"/>
      <c r="EU30" s="1">
        <v>1686.3791504458104</v>
      </c>
    </row>
    <row r="31" spans="2:151" hidden="1" outlineLevel="1" x14ac:dyDescent="0.25">
      <c r="B31" s="61"/>
      <c r="C31" s="42" t="s">
        <v>16</v>
      </c>
      <c r="D31" s="1">
        <v>1.8501503508185766</v>
      </c>
      <c r="E31" s="1">
        <v>22.20630181288568</v>
      </c>
      <c r="F31" s="1"/>
      <c r="G31" s="1"/>
      <c r="H31" s="1"/>
      <c r="I31" s="1"/>
      <c r="J31" s="140">
        <v>24.056452163704257</v>
      </c>
      <c r="K31" s="1"/>
      <c r="L31" s="1"/>
      <c r="M31" s="1"/>
      <c r="N31" s="1"/>
      <c r="O31" s="1"/>
      <c r="P31" s="1"/>
      <c r="Q31" s="1"/>
      <c r="R31" s="1">
        <v>5.0890378655167767</v>
      </c>
      <c r="S31" s="1"/>
      <c r="T31" s="140">
        <v>5.0890378655167767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>
        <v>1.8501503508185766</v>
      </c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40">
        <v>1.8501503508185766</v>
      </c>
      <c r="BA31" s="1"/>
      <c r="BB31" s="1"/>
      <c r="BC31" s="1"/>
      <c r="BD31" s="1"/>
      <c r="BE31" s="1"/>
      <c r="BF31" s="1"/>
      <c r="BG31" s="1"/>
      <c r="BH31" s="1">
        <v>1.8501503508185766</v>
      </c>
      <c r="BI31" s="1"/>
      <c r="BJ31" s="1"/>
      <c r="BK31" s="1"/>
      <c r="BL31" s="1">
        <v>5.0890378655167767</v>
      </c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>
        <v>61.899045894078341</v>
      </c>
      <c r="CD31" s="1"/>
      <c r="CE31" s="1">
        <v>15.267113596550331</v>
      </c>
      <c r="CF31" s="1"/>
      <c r="CG31" s="1"/>
      <c r="CH31" s="1">
        <v>5.0890378655167767</v>
      </c>
      <c r="CI31" s="1"/>
      <c r="CJ31" s="1"/>
      <c r="CK31" s="1"/>
      <c r="CL31" s="1"/>
      <c r="CM31" s="1"/>
      <c r="CN31" s="1"/>
      <c r="CO31" s="1"/>
      <c r="CP31" s="1"/>
      <c r="CQ31" s="1"/>
      <c r="CR31" s="1">
        <v>2.8390368342458934</v>
      </c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40">
        <v>92.033422406726686</v>
      </c>
      <c r="DK31" s="1"/>
      <c r="DL31" s="1"/>
      <c r="DM31" s="1">
        <v>59.407489157905459</v>
      </c>
      <c r="DN31" s="1"/>
      <c r="DO31" s="1"/>
      <c r="DP31" s="1"/>
      <c r="DQ31" s="1"/>
      <c r="DR31" s="1">
        <v>10.178075731033553</v>
      </c>
      <c r="DS31" s="1">
        <v>10.178075731033553</v>
      </c>
      <c r="DT31" s="1">
        <v>330.29910459222799</v>
      </c>
      <c r="DU31" s="1">
        <v>5.0890378655167767</v>
      </c>
      <c r="DV31" s="1"/>
      <c r="DW31" s="1">
        <v>10.178075731033553</v>
      </c>
      <c r="DX31" s="1">
        <v>80.578977826997928</v>
      </c>
      <c r="DY31" s="1">
        <v>26.955486730755268</v>
      </c>
      <c r="DZ31" s="1"/>
      <c r="EA31" s="1"/>
      <c r="EB31" s="1">
        <v>25.445189327583883</v>
      </c>
      <c r="EC31" s="1"/>
      <c r="ED31" s="1"/>
      <c r="EE31" s="1"/>
      <c r="EF31" s="1"/>
      <c r="EG31" s="1">
        <v>5.0890378655167767</v>
      </c>
      <c r="EH31" s="1">
        <v>20.597707166969105</v>
      </c>
      <c r="EI31" s="140">
        <v>583.99625772657384</v>
      </c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40"/>
      <c r="EU31" s="1">
        <v>707.02532051334015</v>
      </c>
    </row>
    <row r="32" spans="2:151" hidden="1" outlineLevel="1" x14ac:dyDescent="0.25">
      <c r="B32" s="61"/>
      <c r="C32" s="42" t="s">
        <v>10</v>
      </c>
      <c r="D32" s="1"/>
      <c r="E32" s="1">
        <v>12.526120103285638</v>
      </c>
      <c r="F32" s="1"/>
      <c r="G32" s="1"/>
      <c r="H32" s="1"/>
      <c r="I32" s="1">
        <v>12.526120103285638</v>
      </c>
      <c r="J32" s="140">
        <v>25.052240206571277</v>
      </c>
      <c r="K32" s="1"/>
      <c r="L32" s="1"/>
      <c r="M32" s="1"/>
      <c r="N32" s="1"/>
      <c r="O32" s="1"/>
      <c r="P32" s="1"/>
      <c r="Q32" s="1"/>
      <c r="R32" s="1"/>
      <c r="S32" s="1"/>
      <c r="T32" s="140"/>
      <c r="U32" s="1"/>
      <c r="V32" s="1"/>
      <c r="W32" s="1"/>
      <c r="X32" s="1"/>
      <c r="Y32" s="1"/>
      <c r="Z32" s="1"/>
      <c r="AA32" s="1"/>
      <c r="AB32" s="1"/>
      <c r="AC32" s="1">
        <v>12.526120103285638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40">
        <v>12.526120103285638</v>
      </c>
      <c r="BA32" s="1"/>
      <c r="BB32" s="1"/>
      <c r="BC32" s="1"/>
      <c r="BD32" s="1"/>
      <c r="BE32" s="1"/>
      <c r="BF32" s="1"/>
      <c r="BG32" s="1"/>
      <c r="BH32" s="1">
        <v>10.439127510329586</v>
      </c>
      <c r="BI32" s="1"/>
      <c r="BJ32" s="1"/>
      <c r="BK32" s="1">
        <v>10.439127510329586</v>
      </c>
      <c r="BL32" s="1">
        <v>12.526120103285638</v>
      </c>
      <c r="BM32" s="1"/>
      <c r="BN32" s="1"/>
      <c r="BO32" s="1"/>
      <c r="BP32" s="1"/>
      <c r="BQ32" s="1"/>
      <c r="BR32" s="1">
        <v>10.569616604208706</v>
      </c>
      <c r="BS32" s="1">
        <v>12.526120103285638</v>
      </c>
      <c r="BT32" s="1"/>
      <c r="BU32" s="1"/>
      <c r="BV32" s="1"/>
      <c r="BW32" s="1"/>
      <c r="BX32" s="1"/>
      <c r="BY32" s="1">
        <v>25.052240206571277</v>
      </c>
      <c r="BZ32" s="1"/>
      <c r="CA32" s="1">
        <v>12.526120103285638</v>
      </c>
      <c r="CB32" s="1"/>
      <c r="CC32" s="1">
        <v>121.21770494082338</v>
      </c>
      <c r="CD32" s="1"/>
      <c r="CE32" s="1"/>
      <c r="CF32" s="1">
        <v>12.526120103285638</v>
      </c>
      <c r="CG32" s="1"/>
      <c r="CH32" s="1">
        <v>12.526120103285638</v>
      </c>
      <c r="CI32" s="1"/>
      <c r="CJ32" s="1"/>
      <c r="CK32" s="1"/>
      <c r="CL32" s="1"/>
      <c r="CM32" s="1"/>
      <c r="CN32" s="1"/>
      <c r="CO32" s="1"/>
      <c r="CP32" s="1"/>
      <c r="CQ32" s="1">
        <v>12.526120103285638</v>
      </c>
      <c r="CR32" s="1">
        <v>21.139233208417412</v>
      </c>
      <c r="CS32" s="1">
        <v>10.439127510329586</v>
      </c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>
        <v>12.526120103285638</v>
      </c>
      <c r="DJ32" s="140">
        <v>296.97901821400905</v>
      </c>
      <c r="DK32" s="1"/>
      <c r="DL32" s="1"/>
      <c r="DM32" s="1">
        <v>669.15757934992735</v>
      </c>
      <c r="DN32" s="1"/>
      <c r="DO32" s="1"/>
      <c r="DP32" s="1"/>
      <c r="DQ32" s="1"/>
      <c r="DR32" s="1"/>
      <c r="DS32" s="1">
        <v>85.595848130043407</v>
      </c>
      <c r="DT32" s="1">
        <v>523.40542603249992</v>
      </c>
      <c r="DU32" s="1">
        <v>12.526120103285638</v>
      </c>
      <c r="DV32" s="1"/>
      <c r="DW32" s="1"/>
      <c r="DX32" s="1">
        <v>140.26994555628474</v>
      </c>
      <c r="DY32" s="1">
        <v>172.54999283374354</v>
      </c>
      <c r="DZ32" s="1">
        <v>15.144525283642325</v>
      </c>
      <c r="EA32" s="1"/>
      <c r="EB32" s="1">
        <v>555.23447581801122</v>
      </c>
      <c r="EC32" s="1"/>
      <c r="ED32" s="1"/>
      <c r="EE32" s="1"/>
      <c r="EF32" s="1"/>
      <c r="EG32" s="1">
        <v>12.526120103285638</v>
      </c>
      <c r="EH32" s="1">
        <v>67.330706623406101</v>
      </c>
      <c r="EI32" s="140">
        <v>2253.7407398341297</v>
      </c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40"/>
      <c r="EU32" s="1">
        <v>2588.2981183579959</v>
      </c>
    </row>
    <row r="33" spans="2:151" hidden="1" outlineLevel="1" x14ac:dyDescent="0.25">
      <c r="B33" s="61"/>
      <c r="C33" s="42" t="s">
        <v>1</v>
      </c>
      <c r="D33" s="1"/>
      <c r="E33" s="1">
        <v>2.8309541762347052</v>
      </c>
      <c r="F33" s="1"/>
      <c r="G33" s="1"/>
      <c r="H33" s="1"/>
      <c r="I33" s="1"/>
      <c r="J33" s="140">
        <v>2.8309541762347052</v>
      </c>
      <c r="K33" s="1"/>
      <c r="L33" s="1"/>
      <c r="M33" s="1"/>
      <c r="N33" s="1"/>
      <c r="O33" s="1"/>
      <c r="P33" s="1"/>
      <c r="Q33" s="1"/>
      <c r="R33" s="1"/>
      <c r="S33" s="1"/>
      <c r="T33" s="140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>
        <v>11.146922434401912</v>
      </c>
      <c r="AI33" s="1"/>
      <c r="AJ33" s="1"/>
      <c r="AK33" s="1">
        <v>11.146922434401912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40">
        <v>22.293844868803824</v>
      </c>
      <c r="BA33" s="1"/>
      <c r="BB33" s="1"/>
      <c r="BC33" s="1">
        <v>2.8309541762347052</v>
      </c>
      <c r="BD33" s="1"/>
      <c r="BE33" s="1"/>
      <c r="BF33" s="1"/>
      <c r="BG33" s="1">
        <v>1.4697792781985812</v>
      </c>
      <c r="BH33" s="1">
        <v>11.146922434401912</v>
      </c>
      <c r="BI33" s="1"/>
      <c r="BJ33" s="1"/>
      <c r="BK33" s="1"/>
      <c r="BL33" s="1">
        <v>11.146922434401912</v>
      </c>
      <c r="BM33" s="1"/>
      <c r="BN33" s="1">
        <v>21.111824216845562</v>
      </c>
      <c r="BO33" s="1">
        <v>11.146922434401912</v>
      </c>
      <c r="BP33" s="1"/>
      <c r="BQ33" s="1"/>
      <c r="BR33" s="1"/>
      <c r="BS33" s="1">
        <v>11.146922434401912</v>
      </c>
      <c r="BT33" s="1"/>
      <c r="BU33" s="1"/>
      <c r="BV33" s="1"/>
      <c r="BW33" s="1"/>
      <c r="BX33" s="1"/>
      <c r="BY33" s="1">
        <v>2.8309541762347052</v>
      </c>
      <c r="BZ33" s="1"/>
      <c r="CA33" s="1"/>
      <c r="CB33" s="1"/>
      <c r="CC33" s="1">
        <v>136.95685183229531</v>
      </c>
      <c r="CD33" s="1"/>
      <c r="CE33" s="1">
        <v>25.12705902057948</v>
      </c>
      <c r="CF33" s="1">
        <v>11.146922434401912</v>
      </c>
      <c r="CG33" s="1">
        <v>12.510357307978989</v>
      </c>
      <c r="CH33" s="1">
        <v>11.146922434401912</v>
      </c>
      <c r="CI33" s="1"/>
      <c r="CJ33" s="1">
        <v>1.3634348735770774</v>
      </c>
      <c r="CK33" s="1"/>
      <c r="CL33" s="1"/>
      <c r="CM33" s="1"/>
      <c r="CN33" s="1"/>
      <c r="CO33" s="1"/>
      <c r="CP33" s="1"/>
      <c r="CQ33" s="1"/>
      <c r="CR33" s="1">
        <v>11.146922434401912</v>
      </c>
      <c r="CS33" s="1"/>
      <c r="CT33" s="1"/>
      <c r="CU33" s="1"/>
      <c r="CV33" s="1"/>
      <c r="CW33" s="1"/>
      <c r="CX33" s="1"/>
      <c r="CY33" s="1"/>
      <c r="CZ33" s="1"/>
      <c r="DA33" s="1"/>
      <c r="DB33" s="1">
        <v>11.146922434401912</v>
      </c>
      <c r="DC33" s="1"/>
      <c r="DD33" s="1">
        <v>11.146922434401912</v>
      </c>
      <c r="DE33" s="1">
        <v>1.3634348735770774</v>
      </c>
      <c r="DF33" s="1"/>
      <c r="DG33" s="1"/>
      <c r="DH33" s="1">
        <v>11.146922434401912</v>
      </c>
      <c r="DI33" s="1"/>
      <c r="DJ33" s="140">
        <v>317.03387409954064</v>
      </c>
      <c r="DK33" s="1"/>
      <c r="DL33" s="1"/>
      <c r="DM33" s="1">
        <v>115.81375302782554</v>
      </c>
      <c r="DN33" s="1"/>
      <c r="DO33" s="1"/>
      <c r="DP33" s="1">
        <v>2.8309541762347052</v>
      </c>
      <c r="DQ33" s="1"/>
      <c r="DR33" s="1"/>
      <c r="DS33" s="1">
        <v>50.539616691858328</v>
      </c>
      <c r="DT33" s="1">
        <v>248.22393647390663</v>
      </c>
      <c r="DU33" s="1">
        <v>51.721637343816596</v>
      </c>
      <c r="DV33" s="1">
        <v>1.3634348735770774</v>
      </c>
      <c r="DW33" s="1"/>
      <c r="DX33" s="1">
        <v>318.29096456849618</v>
      </c>
      <c r="DY33" s="1">
        <v>68.893296573925554</v>
      </c>
      <c r="DZ33" s="1">
        <v>7.027603201587441</v>
      </c>
      <c r="EA33" s="1"/>
      <c r="EB33" s="1">
        <v>46.130278857262596</v>
      </c>
      <c r="EC33" s="1"/>
      <c r="ED33" s="1">
        <v>4.1966490253527358</v>
      </c>
      <c r="EE33" s="1"/>
      <c r="EF33" s="1">
        <v>11.146922434401912</v>
      </c>
      <c r="EG33" s="1">
        <v>89.35453372129318</v>
      </c>
      <c r="EH33" s="1">
        <v>97.216398189518316</v>
      </c>
      <c r="EI33" s="140">
        <v>1112.7499791590567</v>
      </c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40"/>
      <c r="EU33" s="1">
        <v>1454.9086523036358</v>
      </c>
    </row>
    <row r="34" spans="2:151" hidden="1" outlineLevel="1" collapsed="1" x14ac:dyDescent="0.25">
      <c r="B34" s="57"/>
      <c r="C34" s="42" t="s">
        <v>14</v>
      </c>
      <c r="D34" s="1"/>
      <c r="E34" s="1">
        <v>4.002778625954198</v>
      </c>
      <c r="F34" s="1"/>
      <c r="G34" s="1"/>
      <c r="H34" s="1"/>
      <c r="I34" s="1"/>
      <c r="J34" s="140">
        <v>4.002778625954198</v>
      </c>
      <c r="K34" s="1"/>
      <c r="L34" s="1"/>
      <c r="M34" s="1"/>
      <c r="N34" s="1"/>
      <c r="O34" s="1"/>
      <c r="P34" s="1"/>
      <c r="Q34" s="1"/>
      <c r="R34" s="1"/>
      <c r="S34" s="1"/>
      <c r="T34" s="140"/>
      <c r="U34" s="1">
        <v>4.1727808069792802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>
        <v>6.8205668877487167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40">
        <v>10.993347694727998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>
        <v>94.195142892897351</v>
      </c>
      <c r="CD34" s="1"/>
      <c r="CE34" s="1"/>
      <c r="CF34" s="1"/>
      <c r="CG34" s="1"/>
      <c r="CH34" s="1"/>
      <c r="CI34" s="1"/>
      <c r="CJ34" s="1">
        <v>6.8205668877487167</v>
      </c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>
        <v>4.1727808069792802</v>
      </c>
      <c r="DH34" s="1">
        <v>6.8205668877487167</v>
      </c>
      <c r="DI34" s="1"/>
      <c r="DJ34" s="140">
        <v>112.00905747537405</v>
      </c>
      <c r="DK34" s="1"/>
      <c r="DL34" s="1"/>
      <c r="DM34" s="1">
        <v>23.887502189963705</v>
      </c>
      <c r="DN34" s="1"/>
      <c r="DO34" s="1"/>
      <c r="DP34" s="1"/>
      <c r="DQ34" s="1"/>
      <c r="DR34" s="1"/>
      <c r="DS34" s="1">
        <v>4.1727808069792802</v>
      </c>
      <c r="DT34" s="1">
        <v>53.101739385379986</v>
      </c>
      <c r="DU34" s="1">
        <v>24.634481470225428</v>
      </c>
      <c r="DV34" s="1">
        <v>4.002778625954198</v>
      </c>
      <c r="DW34" s="1">
        <v>6.8205668877487167</v>
      </c>
      <c r="DX34" s="1">
        <v>133.88782301517773</v>
      </c>
      <c r="DY34" s="1">
        <v>13.641133775497433</v>
      </c>
      <c r="DZ34" s="1"/>
      <c r="EA34" s="1"/>
      <c r="EB34" s="1">
        <v>22.42470647335395</v>
      </c>
      <c r="EC34" s="1"/>
      <c r="ED34" s="1"/>
      <c r="EE34" s="1"/>
      <c r="EF34" s="1"/>
      <c r="EG34" s="1">
        <v>557.67695346550613</v>
      </c>
      <c r="EH34" s="1"/>
      <c r="EI34" s="140">
        <v>844.25046609578658</v>
      </c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40"/>
      <c r="EU34" s="1">
        <v>971.25564989184284</v>
      </c>
    </row>
    <row r="35" spans="2:151" collapsed="1" x14ac:dyDescent="0.25">
      <c r="B35" s="58" t="s">
        <v>961</v>
      </c>
      <c r="C35" s="58"/>
      <c r="D35" s="59">
        <v>12.921915213739586</v>
      </c>
      <c r="E35" s="59">
        <v>322.95361735001899</v>
      </c>
      <c r="F35" s="59">
        <v>19.643591725635662</v>
      </c>
      <c r="G35" s="59"/>
      <c r="H35" s="59">
        <v>14.742448524461535</v>
      </c>
      <c r="I35" s="59">
        <v>27.268568627747172</v>
      </c>
      <c r="J35" s="141">
        <v>397.53014144160295</v>
      </c>
      <c r="K35" s="59"/>
      <c r="L35" s="59">
        <v>6.8906252626805244</v>
      </c>
      <c r="M35" s="59">
        <v>37.027873330353685</v>
      </c>
      <c r="N35" s="59"/>
      <c r="O35" s="59">
        <v>17.421072811527964</v>
      </c>
      <c r="P35" s="59"/>
      <c r="Q35" s="59">
        <v>14.742448524461535</v>
      </c>
      <c r="R35" s="59">
        <v>5.0890378655167767</v>
      </c>
      <c r="S35" s="59">
        <v>6.8906252626805244</v>
      </c>
      <c r="T35" s="141">
        <v>88.061683057221003</v>
      </c>
      <c r="U35" s="59">
        <v>10.357669300278989</v>
      </c>
      <c r="V35" s="59"/>
      <c r="W35" s="59"/>
      <c r="X35" s="59">
        <v>5.949027338208011</v>
      </c>
      <c r="Y35" s="59"/>
      <c r="Z35" s="59"/>
      <c r="AA35" s="59"/>
      <c r="AB35" s="59"/>
      <c r="AC35" s="59">
        <v>12.526120103285638</v>
      </c>
      <c r="AD35" s="59">
        <v>26.5201004694933</v>
      </c>
      <c r="AE35" s="59"/>
      <c r="AF35" s="59"/>
      <c r="AG35" s="59"/>
      <c r="AH35" s="59">
        <v>20.061809389918192</v>
      </c>
      <c r="AI35" s="59"/>
      <c r="AJ35" s="59"/>
      <c r="AK35" s="59">
        <v>80.691724849523823</v>
      </c>
      <c r="AL35" s="59">
        <v>1.8501503508185766</v>
      </c>
      <c r="AM35" s="59">
        <v>10.37207800594085</v>
      </c>
      <c r="AN35" s="59"/>
      <c r="AO35" s="59">
        <v>10.37207800594085</v>
      </c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141">
        <v>178.70075781340825</v>
      </c>
      <c r="BA35" s="59">
        <v>135.87698832695486</v>
      </c>
      <c r="BB35" s="59"/>
      <c r="BC35" s="59">
        <v>11.977833253722148</v>
      </c>
      <c r="BD35" s="59"/>
      <c r="BE35" s="59">
        <v>111.59850329269378</v>
      </c>
      <c r="BF35" s="59">
        <v>15.69469430844874</v>
      </c>
      <c r="BG35" s="59">
        <v>1.4697792781985812</v>
      </c>
      <c r="BH35" s="59">
        <v>469.94182112498214</v>
      </c>
      <c r="BI35" s="59">
        <v>17.583977257843021</v>
      </c>
      <c r="BJ35" s="59"/>
      <c r="BK35" s="59">
        <v>37.007079399344988</v>
      </c>
      <c r="BL35" s="59">
        <v>103.75571825233554</v>
      </c>
      <c r="BM35" s="59"/>
      <c r="BN35" s="59">
        <v>205.84348158374229</v>
      </c>
      <c r="BO35" s="59">
        <v>16.530036427662768</v>
      </c>
      <c r="BP35" s="59">
        <v>10.015684014469576</v>
      </c>
      <c r="BQ35" s="59">
        <v>17.150052485134754</v>
      </c>
      <c r="BR35" s="59">
        <v>10.569616604208706</v>
      </c>
      <c r="BS35" s="59">
        <v>62.02145236697676</v>
      </c>
      <c r="BT35" s="59">
        <v>6.1848884932997086</v>
      </c>
      <c r="BU35" s="59">
        <v>27.382661964327468</v>
      </c>
      <c r="BV35" s="59">
        <v>3.1605950791531567</v>
      </c>
      <c r="BW35" s="59"/>
      <c r="BX35" s="59">
        <v>31.61102443639361</v>
      </c>
      <c r="BY35" s="59">
        <v>514.64828739220638</v>
      </c>
      <c r="BZ35" s="59">
        <v>69.059908954750611</v>
      </c>
      <c r="CA35" s="59">
        <v>92.234017191841389</v>
      </c>
      <c r="CB35" s="59"/>
      <c r="CC35" s="59">
        <v>3165.3877373691812</v>
      </c>
      <c r="CD35" s="59">
        <v>23.889327601948978</v>
      </c>
      <c r="CE35" s="59">
        <v>360.59325338312135</v>
      </c>
      <c r="CF35" s="59">
        <v>98.598525066224553</v>
      </c>
      <c r="CG35" s="59">
        <v>151.17257881959486</v>
      </c>
      <c r="CH35" s="59">
        <v>144.10969032275787</v>
      </c>
      <c r="CI35" s="59"/>
      <c r="CJ35" s="59">
        <v>48.21710095075683</v>
      </c>
      <c r="CK35" s="59"/>
      <c r="CL35" s="59">
        <v>36.674177641720995</v>
      </c>
      <c r="CM35" s="59">
        <v>24.311698074208486</v>
      </c>
      <c r="CN35" s="59"/>
      <c r="CO35" s="59">
        <v>22.808682490666264</v>
      </c>
      <c r="CP35" s="59">
        <v>43.639520198670603</v>
      </c>
      <c r="CQ35" s="59">
        <v>12.526120103285638</v>
      </c>
      <c r="CR35" s="59">
        <v>324.25765232370986</v>
      </c>
      <c r="CS35" s="59">
        <v>16.624016003629293</v>
      </c>
      <c r="CT35" s="59"/>
      <c r="CU35" s="59">
        <v>33.621645319297251</v>
      </c>
      <c r="CV35" s="59"/>
      <c r="CW35" s="59">
        <v>99.049886819230579</v>
      </c>
      <c r="CX35" s="59">
        <v>42.408613898688849</v>
      </c>
      <c r="CY35" s="59"/>
      <c r="CZ35" s="59">
        <v>6.3200683303624485</v>
      </c>
      <c r="DA35" s="59">
        <v>6.8906252626805244</v>
      </c>
      <c r="DB35" s="59">
        <v>80.922005284998363</v>
      </c>
      <c r="DC35" s="59">
        <v>17.989966947852832</v>
      </c>
      <c r="DD35" s="59">
        <v>23.364723793111818</v>
      </c>
      <c r="DE35" s="59">
        <v>43.736898980789292</v>
      </c>
      <c r="DF35" s="59"/>
      <c r="DG35" s="59">
        <v>4.1727808069792802</v>
      </c>
      <c r="DH35" s="59">
        <v>89.657855470995415</v>
      </c>
      <c r="DI35" s="59">
        <v>33.417581081765704</v>
      </c>
      <c r="DJ35" s="141">
        <v>6925.6808338349192</v>
      </c>
      <c r="DK35" s="59">
        <v>109.00419944238108</v>
      </c>
      <c r="DL35" s="59">
        <v>8.5601474382129581</v>
      </c>
      <c r="DM35" s="59">
        <v>1914.2761308115159</v>
      </c>
      <c r="DN35" s="59">
        <v>48.927385006283018</v>
      </c>
      <c r="DO35" s="59">
        <v>6.8906252626805244</v>
      </c>
      <c r="DP35" s="59">
        <v>58.475980690808953</v>
      </c>
      <c r="DQ35" s="59">
        <v>8.1414973154881149</v>
      </c>
      <c r="DR35" s="59">
        <v>10.178075731033553</v>
      </c>
      <c r="DS35" s="59">
        <v>375.62350374735684</v>
      </c>
      <c r="DT35" s="59">
        <v>2613.3057736336727</v>
      </c>
      <c r="DU35" s="59">
        <v>347.42742585080475</v>
      </c>
      <c r="DV35" s="59">
        <v>67.275321140398646</v>
      </c>
      <c r="DW35" s="59">
        <v>179.91433359591684</v>
      </c>
      <c r="DX35" s="59">
        <v>5827.9321119580763</v>
      </c>
      <c r="DY35" s="59">
        <v>661.92384735107237</v>
      </c>
      <c r="DZ35" s="59">
        <v>47.032606869944104</v>
      </c>
      <c r="EA35" s="59">
        <v>19.923178305599013</v>
      </c>
      <c r="EB35" s="59">
        <v>1150.3313745225469</v>
      </c>
      <c r="EC35" s="59">
        <v>31.054847584786174</v>
      </c>
      <c r="ED35" s="59">
        <v>369.79117839601832</v>
      </c>
      <c r="EE35" s="59">
        <v>10.202279202279204</v>
      </c>
      <c r="EF35" s="59">
        <v>11.146922434401912</v>
      </c>
      <c r="EG35" s="59">
        <v>3051.6500679132696</v>
      </c>
      <c r="EH35" s="59">
        <v>290.70494186201074</v>
      </c>
      <c r="EI35" s="141">
        <v>17219.693756066561</v>
      </c>
      <c r="EJ35" s="59"/>
      <c r="EK35" s="59">
        <v>12.369776986599417</v>
      </c>
      <c r="EL35" s="59">
        <v>29.48489704892307</v>
      </c>
      <c r="EM35" s="59">
        <v>22.152196337941</v>
      </c>
      <c r="EN35" s="59"/>
      <c r="EO35" s="59">
        <v>1.9421918523676878</v>
      </c>
      <c r="EP35" s="59">
        <v>6.8906252626805244</v>
      </c>
      <c r="EQ35" s="59">
        <v>13.389532266723826</v>
      </c>
      <c r="ER35" s="59"/>
      <c r="ES35" s="59"/>
      <c r="ET35" s="141">
        <v>86.229219755235533</v>
      </c>
      <c r="EU35" s="59">
        <v>24895.896391968945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0"/>
  <sheetViews>
    <sheetView zoomScale="90" zoomScaleNormal="90" workbookViewId="0"/>
  </sheetViews>
  <sheetFormatPr defaultRowHeight="15" x14ac:dyDescent="0.25"/>
  <cols>
    <col min="1" max="1" width="27.5703125" bestFit="1" customWidth="1"/>
    <col min="2" max="2" width="26.7109375" customWidth="1"/>
    <col min="3" max="3" width="10.5703125" bestFit="1" customWidth="1"/>
    <col min="4" max="4" width="8.28515625" bestFit="1" customWidth="1"/>
    <col min="5" max="5" width="10" bestFit="1" customWidth="1"/>
    <col min="6" max="6" width="8.140625" bestFit="1" customWidth="1"/>
    <col min="7" max="8" width="8.140625" style="42" customWidth="1"/>
    <col min="9" max="9" width="11.42578125" style="42" bestFit="1" customWidth="1"/>
    <col min="10" max="10" width="16.7109375" style="42" customWidth="1"/>
    <col min="11" max="11" width="23.28515625" customWidth="1"/>
    <col min="12" max="12" width="10.5703125" bestFit="1" customWidth="1"/>
    <col min="13" max="13" width="8.7109375" bestFit="1" customWidth="1"/>
    <col min="14" max="14" width="8.28515625" bestFit="1" customWidth="1"/>
    <col min="16" max="16" width="8.85546875" style="42"/>
    <col min="17" max="17" width="19" bestFit="1" customWidth="1"/>
    <col min="18" max="18" width="23.7109375" customWidth="1"/>
    <col min="19" max="19" width="4.42578125" style="42" bestFit="1" customWidth="1"/>
    <col min="20" max="20" width="7" bestFit="1" customWidth="1"/>
    <col min="21" max="21" width="7.140625" bestFit="1" customWidth="1"/>
    <col min="22" max="22" width="6.7109375" bestFit="1" customWidth="1"/>
    <col min="23" max="23" width="4.42578125" bestFit="1" customWidth="1"/>
    <col min="24" max="24" width="6.7109375" bestFit="1" customWidth="1"/>
    <col min="25" max="25" width="9.5703125" bestFit="1" customWidth="1"/>
    <col min="26" max="26" width="6.28515625" bestFit="1" customWidth="1"/>
    <col min="27" max="27" width="9.28515625" bestFit="1" customWidth="1"/>
    <col min="28" max="28" width="13" bestFit="1" customWidth="1"/>
    <col min="29" max="29" width="15.7109375" bestFit="1" customWidth="1"/>
    <col min="30" max="30" width="9" bestFit="1" customWidth="1"/>
    <col min="31" max="31" width="6.28515625" bestFit="1" customWidth="1"/>
    <col min="32" max="32" width="9.85546875" bestFit="1" customWidth="1"/>
    <col min="33" max="33" width="9" bestFit="1" customWidth="1"/>
    <col min="34" max="35" width="6" bestFit="1" customWidth="1"/>
    <col min="36" max="37" width="6.140625" bestFit="1" customWidth="1"/>
    <col min="38" max="38" width="4.42578125" bestFit="1" customWidth="1"/>
    <col min="39" max="39" width="7" bestFit="1" customWidth="1"/>
    <col min="40" max="40" width="9.7109375" bestFit="1" customWidth="1"/>
    <col min="41" max="41" width="6.7109375" bestFit="1" customWidth="1"/>
    <col min="42" max="42" width="10.28515625" bestFit="1" customWidth="1"/>
    <col min="43" max="43" width="5.7109375" bestFit="1" customWidth="1"/>
    <col min="44" max="44" width="4.42578125" bestFit="1" customWidth="1"/>
    <col min="45" max="45" width="7.140625" bestFit="1" customWidth="1"/>
    <col min="46" max="46" width="6.28515625" bestFit="1" customWidth="1"/>
    <col min="47" max="47" width="23.5703125" bestFit="1" customWidth="1"/>
    <col min="48" max="48" width="3.28515625" bestFit="1" customWidth="1"/>
    <col min="49" max="49" width="6" bestFit="1" customWidth="1"/>
    <col min="50" max="50" width="6.7109375" bestFit="1" customWidth="1"/>
    <col min="51" max="52" width="18" bestFit="1" customWidth="1"/>
  </cols>
  <sheetData>
    <row r="1" spans="1:51" x14ac:dyDescent="0.25">
      <c r="A1" s="17" t="s">
        <v>504</v>
      </c>
      <c r="B1" s="1"/>
    </row>
    <row r="2" spans="1:51" ht="23.25" x14ac:dyDescent="0.35">
      <c r="A2" s="1"/>
      <c r="B2" s="18"/>
    </row>
    <row r="3" spans="1:51" ht="18.75" x14ac:dyDescent="0.3">
      <c r="A3" s="19" t="s">
        <v>704</v>
      </c>
      <c r="B3" s="1"/>
    </row>
    <row r="4" spans="1:51" x14ac:dyDescent="0.25">
      <c r="A4" s="1"/>
      <c r="B4" s="1"/>
    </row>
    <row r="5" spans="1:51" x14ac:dyDescent="0.25">
      <c r="A5" s="1" t="s">
        <v>502</v>
      </c>
      <c r="B5" s="5" t="s">
        <v>1032</v>
      </c>
      <c r="I5" s="1" t="s">
        <v>502</v>
      </c>
      <c r="J5" s="5" t="s">
        <v>1036</v>
      </c>
      <c r="Q5" s="1" t="s">
        <v>502</v>
      </c>
      <c r="R5" s="5" t="s">
        <v>1037</v>
      </c>
      <c r="S5" s="5"/>
    </row>
    <row r="6" spans="1:51" x14ac:dyDescent="0.25">
      <c r="A6" s="1" t="s">
        <v>503</v>
      </c>
      <c r="B6" s="1" t="s">
        <v>1019</v>
      </c>
      <c r="I6" s="1" t="s">
        <v>503</v>
      </c>
      <c r="J6" s="1" t="s">
        <v>1019</v>
      </c>
      <c r="Q6" s="1" t="s">
        <v>503</v>
      </c>
      <c r="R6" s="1" t="s">
        <v>1019</v>
      </c>
      <c r="S6" s="1"/>
    </row>
    <row r="8" spans="1:51" x14ac:dyDescent="0.25">
      <c r="B8" s="97" t="s">
        <v>1021</v>
      </c>
      <c r="C8" s="98" t="s">
        <v>44</v>
      </c>
      <c r="D8" s="97" t="s">
        <v>24</v>
      </c>
      <c r="J8" s="176" t="s">
        <v>1033</v>
      </c>
      <c r="K8" s="176" t="s">
        <v>1020</v>
      </c>
      <c r="L8" s="94" t="s">
        <v>19</v>
      </c>
      <c r="M8" s="94"/>
      <c r="Q8" s="178" t="s">
        <v>1033</v>
      </c>
      <c r="R8" s="180" t="s">
        <v>1020</v>
      </c>
      <c r="S8" s="181" t="s">
        <v>1038</v>
      </c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</row>
    <row r="9" spans="1:51" x14ac:dyDescent="0.25">
      <c r="B9" s="38" t="s">
        <v>1022</v>
      </c>
      <c r="C9" s="1">
        <v>194.88756822196316</v>
      </c>
      <c r="D9" s="56">
        <v>3.4010644144346733E-3</v>
      </c>
      <c r="J9" s="177"/>
      <c r="K9" s="177"/>
      <c r="L9" s="98" t="s">
        <v>44</v>
      </c>
      <c r="M9" s="97" t="s">
        <v>24</v>
      </c>
      <c r="Q9" s="179"/>
      <c r="R9" s="165"/>
      <c r="S9" s="97" t="s">
        <v>1039</v>
      </c>
      <c r="T9" s="97" t="s">
        <v>1040</v>
      </c>
      <c r="U9" s="97" t="s">
        <v>1041</v>
      </c>
      <c r="V9" s="97" t="s">
        <v>1042</v>
      </c>
      <c r="W9" s="97" t="s">
        <v>1043</v>
      </c>
      <c r="X9" s="97" t="s">
        <v>1044</v>
      </c>
      <c r="Y9" s="97" t="s">
        <v>1045</v>
      </c>
      <c r="Z9" s="97" t="s">
        <v>1046</v>
      </c>
      <c r="AA9" s="97" t="s">
        <v>1047</v>
      </c>
      <c r="AB9" s="97" t="s">
        <v>1048</v>
      </c>
      <c r="AC9" s="97" t="s">
        <v>1049</v>
      </c>
      <c r="AD9" s="97" t="s">
        <v>1050</v>
      </c>
      <c r="AE9" s="97" t="s">
        <v>1051</v>
      </c>
      <c r="AF9" s="97" t="s">
        <v>1052</v>
      </c>
      <c r="AG9" s="97" t="s">
        <v>1053</v>
      </c>
      <c r="AH9" s="97" t="s">
        <v>1054</v>
      </c>
      <c r="AI9" s="97" t="s">
        <v>1055</v>
      </c>
      <c r="AJ9" s="97" t="s">
        <v>1056</v>
      </c>
      <c r="AK9" s="97" t="s">
        <v>1057</v>
      </c>
      <c r="AL9" s="97" t="s">
        <v>1058</v>
      </c>
      <c r="AM9" s="97" t="s">
        <v>1059</v>
      </c>
      <c r="AN9" s="97" t="s">
        <v>1060</v>
      </c>
      <c r="AO9" s="97" t="s">
        <v>1061</v>
      </c>
      <c r="AP9" s="97" t="s">
        <v>1062</v>
      </c>
      <c r="AQ9" s="97" t="s">
        <v>1063</v>
      </c>
      <c r="AR9" s="97" t="s">
        <v>1064</v>
      </c>
      <c r="AS9" s="97" t="s">
        <v>1065</v>
      </c>
      <c r="AT9" s="97" t="s">
        <v>1066</v>
      </c>
      <c r="AU9" s="97" t="s">
        <v>375</v>
      </c>
      <c r="AV9" s="97" t="s">
        <v>1067</v>
      </c>
      <c r="AW9" s="97" t="s">
        <v>1068</v>
      </c>
      <c r="AX9" s="97" t="s">
        <v>1069</v>
      </c>
      <c r="AY9" s="97" t="s">
        <v>18</v>
      </c>
    </row>
    <row r="10" spans="1:51" x14ac:dyDescent="0.25">
      <c r="B10" s="38" t="s">
        <v>1023</v>
      </c>
      <c r="C10" s="1">
        <v>434.98870844439102</v>
      </c>
      <c r="D10" s="56">
        <v>7.5911697727489603E-3</v>
      </c>
      <c r="J10" s="57" t="s">
        <v>373</v>
      </c>
      <c r="K10" s="42">
        <v>0</v>
      </c>
      <c r="L10" s="1">
        <v>51337.596876231</v>
      </c>
      <c r="M10" s="56">
        <v>1</v>
      </c>
      <c r="Q10" s="55" t="s">
        <v>374</v>
      </c>
      <c r="R10" s="42">
        <v>1</v>
      </c>
      <c r="S10" s="1">
        <v>494.6863948050804</v>
      </c>
      <c r="T10" s="1"/>
      <c r="U10" s="1">
        <v>17.60521351397702</v>
      </c>
      <c r="V10" s="1">
        <v>44.689641439275135</v>
      </c>
      <c r="W10" s="1">
        <v>562.78308120462077</v>
      </c>
      <c r="X10" s="1"/>
      <c r="Y10" s="1"/>
      <c r="Z10" s="1"/>
      <c r="AA10" s="1"/>
      <c r="AB10" s="1"/>
      <c r="AC10" s="1">
        <v>2.6996542451018057</v>
      </c>
      <c r="AD10" s="1"/>
      <c r="AE10" s="1">
        <v>6.8205668877487167</v>
      </c>
      <c r="AF10" s="1"/>
      <c r="AG10" s="1"/>
      <c r="AH10" s="1"/>
      <c r="AI10" s="1">
        <v>100.46077564431739</v>
      </c>
      <c r="AJ10" s="1"/>
      <c r="AK10" s="1">
        <v>708.300841707073</v>
      </c>
      <c r="AL10" s="1">
        <v>358.18098300662689</v>
      </c>
      <c r="AM10" s="1">
        <v>14.742448524461535</v>
      </c>
      <c r="AN10" s="1"/>
      <c r="AO10" s="1"/>
      <c r="AP10" s="1"/>
      <c r="AQ10" s="1"/>
      <c r="AR10" s="1">
        <v>748.12602978750454</v>
      </c>
      <c r="AS10" s="1">
        <v>35.21042702795404</v>
      </c>
      <c r="AT10" s="1">
        <v>32.347662038438557</v>
      </c>
      <c r="AU10" s="1">
        <v>235.14934880187039</v>
      </c>
      <c r="AV10" s="1">
        <v>18.033097803988923</v>
      </c>
      <c r="AW10" s="1">
        <v>1846.13021069468</v>
      </c>
      <c r="AX10" s="1">
        <v>27.089836938623471</v>
      </c>
      <c r="AY10" s="1">
        <v>5253.0562140713428</v>
      </c>
    </row>
    <row r="11" spans="1:51" x14ac:dyDescent="0.25">
      <c r="B11" s="38" t="s">
        <v>1024</v>
      </c>
      <c r="C11" s="1">
        <v>754.28850056246415</v>
      </c>
      <c r="D11" s="56">
        <v>1.3163403909676239E-2</v>
      </c>
      <c r="J11" s="58" t="s">
        <v>1034</v>
      </c>
      <c r="K11" s="58"/>
      <c r="L11" s="59">
        <v>51337.596876231</v>
      </c>
      <c r="M11" s="60">
        <v>0.89591386177839261</v>
      </c>
      <c r="Q11" s="55"/>
      <c r="R11" s="42">
        <v>2</v>
      </c>
      <c r="S11" s="1"/>
      <c r="T11" s="1">
        <v>8.452293953793216</v>
      </c>
      <c r="U11" s="1"/>
      <c r="V11" s="1">
        <v>81.319086299717995</v>
      </c>
      <c r="W11" s="1"/>
      <c r="X11" s="1">
        <v>26.268410670671287</v>
      </c>
      <c r="Y11" s="1">
        <v>9.1468790774874424</v>
      </c>
      <c r="Z11" s="1">
        <v>23.742839678160557</v>
      </c>
      <c r="AA11" s="1">
        <v>6.8470134321801659</v>
      </c>
      <c r="AB11" s="1"/>
      <c r="AC11" s="1"/>
      <c r="AD11" s="1">
        <v>6.8205668877487167</v>
      </c>
      <c r="AE11" s="1">
        <v>1.4697792781985812</v>
      </c>
      <c r="AF11" s="1"/>
      <c r="AG11" s="1"/>
      <c r="AH11" s="1">
        <v>5.0890378655167767</v>
      </c>
      <c r="AI11" s="1">
        <v>42.492142813471894</v>
      </c>
      <c r="AJ11" s="1">
        <v>17.60521351397702</v>
      </c>
      <c r="AK11" s="1"/>
      <c r="AL11" s="1"/>
      <c r="AM11" s="1">
        <v>72.427704795995382</v>
      </c>
      <c r="AN11" s="1"/>
      <c r="AO11" s="1">
        <v>14.981113537801084</v>
      </c>
      <c r="AP11" s="1"/>
      <c r="AQ11" s="1">
        <v>6.1848884932997086</v>
      </c>
      <c r="AR11" s="1">
        <v>6.5064102564102555</v>
      </c>
      <c r="AS11" s="1">
        <v>61.803797741758338</v>
      </c>
      <c r="AT11" s="1">
        <v>56.932601890722381</v>
      </c>
      <c r="AU11" s="1">
        <v>19.985759228478319</v>
      </c>
      <c r="AV11" s="1"/>
      <c r="AW11" s="1">
        <v>14.028694067338158</v>
      </c>
      <c r="AX11" s="1"/>
      <c r="AY11" s="1">
        <v>482.10423348272735</v>
      </c>
    </row>
    <row r="12" spans="1:51" x14ac:dyDescent="0.25">
      <c r="B12" s="38" t="s">
        <v>1025</v>
      </c>
      <c r="C12" s="1">
        <v>570.4945086699413</v>
      </c>
      <c r="D12" s="56">
        <v>9.9559381327898704E-3</v>
      </c>
      <c r="J12" s="55" t="s">
        <v>374</v>
      </c>
      <c r="K12" s="42">
        <v>1</v>
      </c>
      <c r="L12" s="1">
        <v>5253.0562140713628</v>
      </c>
      <c r="M12" s="56">
        <v>0.8807443651206549</v>
      </c>
      <c r="Q12" s="55"/>
      <c r="R12" s="42">
        <v>3</v>
      </c>
      <c r="S12" s="1"/>
      <c r="T12" s="1"/>
      <c r="U12" s="1"/>
      <c r="V12" s="1"/>
      <c r="W12" s="1"/>
      <c r="X12" s="1"/>
      <c r="Y12" s="1">
        <v>23.889327601948978</v>
      </c>
      <c r="Z12" s="1"/>
      <c r="AA12" s="1">
        <v>19.845146367206308</v>
      </c>
      <c r="AB12" s="1"/>
      <c r="AC12" s="1"/>
      <c r="AD12" s="1"/>
      <c r="AE12" s="1"/>
      <c r="AF12" s="1">
        <v>3.3028842146211344</v>
      </c>
      <c r="AG12" s="1">
        <v>23.182324287711086</v>
      </c>
      <c r="AH12" s="1"/>
      <c r="AI12" s="1">
        <v>14.981113537801084</v>
      </c>
      <c r="AJ12" s="1"/>
      <c r="AK12" s="1">
        <v>21.700442208194691</v>
      </c>
      <c r="AL12" s="1"/>
      <c r="AM12" s="1"/>
      <c r="AN12" s="1">
        <v>18.965660917613441</v>
      </c>
      <c r="AO12" s="1"/>
      <c r="AP12" s="1">
        <v>24.08031038168324</v>
      </c>
      <c r="AQ12" s="1">
        <v>2.8784688995215308</v>
      </c>
      <c r="AR12" s="1"/>
      <c r="AS12" s="1"/>
      <c r="AT12" s="1"/>
      <c r="AU12" s="1"/>
      <c r="AV12" s="1"/>
      <c r="AW12" s="1"/>
      <c r="AX12" s="1"/>
      <c r="AY12" s="1">
        <v>152.82567841630149</v>
      </c>
    </row>
    <row r="13" spans="1:51" x14ac:dyDescent="0.25">
      <c r="B13" s="38" t="s">
        <v>1026</v>
      </c>
      <c r="C13" s="1">
        <v>2170.8123439650299</v>
      </c>
      <c r="D13" s="56">
        <v>3.7883753596156464E-2</v>
      </c>
      <c r="J13" s="55"/>
      <c r="K13" s="42">
        <v>2</v>
      </c>
      <c r="L13" s="1">
        <v>482.10423348272707</v>
      </c>
      <c r="M13" s="56">
        <v>8.083115233058423E-2</v>
      </c>
      <c r="Q13" s="55"/>
      <c r="R13" s="42">
        <v>4</v>
      </c>
      <c r="S13" s="1"/>
      <c r="T13" s="1"/>
      <c r="U13" s="1"/>
      <c r="V13" s="1"/>
      <c r="W13" s="1"/>
      <c r="X13" s="1"/>
      <c r="Y13" s="1">
        <v>1.8705338377469525</v>
      </c>
      <c r="Z13" s="1"/>
      <c r="AA13" s="1"/>
      <c r="AB13" s="1">
        <v>1.3634348735770774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>
        <v>14.981113537801084</v>
      </c>
      <c r="AV13" s="1"/>
      <c r="AW13" s="1"/>
      <c r="AX13" s="1"/>
      <c r="AY13" s="1">
        <v>18.215082249125114</v>
      </c>
    </row>
    <row r="14" spans="1:51" x14ac:dyDescent="0.25">
      <c r="B14" s="38" t="s">
        <v>1027</v>
      </c>
      <c r="C14" s="1">
        <v>3120.8927414672016</v>
      </c>
      <c r="D14" s="56">
        <v>5.4464003738722663E-2</v>
      </c>
      <c r="J14" s="55"/>
      <c r="K14" s="42">
        <v>6</v>
      </c>
      <c r="L14" s="1">
        <v>2.8309541762347052</v>
      </c>
      <c r="M14" s="56">
        <v>4.7464691734205568E-4</v>
      </c>
      <c r="Q14" s="55"/>
      <c r="R14" s="42">
        <v>5</v>
      </c>
      <c r="S14" s="1"/>
      <c r="T14" s="1">
        <v>14.742448524461535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>
        <v>19.209399245540808</v>
      </c>
      <c r="AL14" s="1"/>
      <c r="AM14" s="1"/>
      <c r="AN14" s="1"/>
      <c r="AO14" s="1"/>
      <c r="AP14" s="1"/>
      <c r="AQ14" s="1"/>
      <c r="AR14" s="1"/>
      <c r="AS14" s="1"/>
      <c r="AT14" s="1"/>
      <c r="AU14" s="1">
        <v>14.742448524461535</v>
      </c>
      <c r="AV14" s="1"/>
      <c r="AW14" s="1">
        <v>6.6105522559032766</v>
      </c>
      <c r="AX14" s="1"/>
      <c r="AY14" s="1">
        <v>55.304848550367161</v>
      </c>
    </row>
    <row r="15" spans="1:51" x14ac:dyDescent="0.25">
      <c r="B15" s="38" t="s">
        <v>1028</v>
      </c>
      <c r="C15" s="1">
        <v>2113.1724561650976</v>
      </c>
      <c r="D15" s="56">
        <v>3.6877855821163014E-2</v>
      </c>
      <c r="J15" s="55"/>
      <c r="K15" s="42">
        <v>3</v>
      </c>
      <c r="L15" s="1">
        <v>152.82567841630151</v>
      </c>
      <c r="M15" s="56">
        <v>2.5623246663598394E-2</v>
      </c>
      <c r="Q15" s="57"/>
      <c r="R15" s="42">
        <v>6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2.8309541762347052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>
        <v>2.8309541762347052</v>
      </c>
    </row>
    <row r="16" spans="1:51" x14ac:dyDescent="0.25">
      <c r="B16" s="38" t="s">
        <v>1029</v>
      </c>
      <c r="C16" s="1">
        <v>4405.7527347631703</v>
      </c>
      <c r="D16" s="56">
        <v>7.6886632542591232E-2</v>
      </c>
      <c r="J16" s="55"/>
      <c r="K16" s="42">
        <v>5</v>
      </c>
      <c r="L16" s="1">
        <v>55.304848550367154</v>
      </c>
      <c r="M16" s="56">
        <v>9.272589467843333E-3</v>
      </c>
      <c r="Q16" s="58" t="s">
        <v>1035</v>
      </c>
      <c r="R16" s="58"/>
      <c r="S16" s="59">
        <v>494.6863948050804</v>
      </c>
      <c r="T16" s="59">
        <v>23.194742478254753</v>
      </c>
      <c r="U16" s="59">
        <v>17.60521351397702</v>
      </c>
      <c r="V16" s="59">
        <v>126.00872773899313</v>
      </c>
      <c r="W16" s="59">
        <v>562.78308120462077</v>
      </c>
      <c r="X16" s="59">
        <v>26.268410670671287</v>
      </c>
      <c r="Y16" s="59">
        <v>34.906740517183373</v>
      </c>
      <c r="Z16" s="59">
        <v>23.742839678160557</v>
      </c>
      <c r="AA16" s="59">
        <v>26.692159799386474</v>
      </c>
      <c r="AB16" s="59">
        <v>1.3634348735770774</v>
      </c>
      <c r="AC16" s="59">
        <v>2.6996542451018057</v>
      </c>
      <c r="AD16" s="59">
        <v>6.8205668877487167</v>
      </c>
      <c r="AE16" s="59">
        <v>8.2903461659472981</v>
      </c>
      <c r="AF16" s="59">
        <v>3.3028842146211344</v>
      </c>
      <c r="AG16" s="59">
        <v>23.182324287711086</v>
      </c>
      <c r="AH16" s="59">
        <v>5.0890378655167767</v>
      </c>
      <c r="AI16" s="59">
        <v>157.93403199559037</v>
      </c>
      <c r="AJ16" s="59">
        <v>17.60521351397702</v>
      </c>
      <c r="AK16" s="59">
        <v>752.0416373370432</v>
      </c>
      <c r="AL16" s="59">
        <v>358.18098300662689</v>
      </c>
      <c r="AM16" s="59">
        <v>87.170153320456919</v>
      </c>
      <c r="AN16" s="59">
        <v>18.965660917613441</v>
      </c>
      <c r="AO16" s="59">
        <v>14.981113537801084</v>
      </c>
      <c r="AP16" s="59">
        <v>24.08031038168324</v>
      </c>
      <c r="AQ16" s="59">
        <v>9.0633573928212385</v>
      </c>
      <c r="AR16" s="59">
        <v>754.63244004391481</v>
      </c>
      <c r="AS16" s="59">
        <v>97.014224769712371</v>
      </c>
      <c r="AT16" s="59">
        <v>89.280263929160938</v>
      </c>
      <c r="AU16" s="59">
        <v>284.85867009261131</v>
      </c>
      <c r="AV16" s="59">
        <v>18.033097803988923</v>
      </c>
      <c r="AW16" s="59">
        <v>1866.7694570179215</v>
      </c>
      <c r="AX16" s="59">
        <v>27.089836938623471</v>
      </c>
      <c r="AY16" s="59">
        <v>5964.3370109460975</v>
      </c>
    </row>
    <row r="17" spans="2:51" x14ac:dyDescent="0.25">
      <c r="B17" s="38" t="s">
        <v>1030</v>
      </c>
      <c r="C17" s="1">
        <v>3045.7596072719825</v>
      </c>
      <c r="D17" s="56">
        <v>5.3152824008852614E-2</v>
      </c>
      <c r="J17" s="57"/>
      <c r="K17" s="42">
        <v>4</v>
      </c>
      <c r="L17" s="1">
        <v>18.215082249125114</v>
      </c>
      <c r="M17" s="56">
        <v>3.0539994999772275E-3</v>
      </c>
      <c r="Q17" s="106" t="s">
        <v>18</v>
      </c>
      <c r="R17" s="106"/>
      <c r="S17" s="109">
        <v>494.6863948050804</v>
      </c>
      <c r="T17" s="109">
        <v>23.194742478254753</v>
      </c>
      <c r="U17" s="109">
        <v>17.60521351397702</v>
      </c>
      <c r="V17" s="109">
        <v>126.00872773899313</v>
      </c>
      <c r="W17" s="109">
        <v>562.78308120462077</v>
      </c>
      <c r="X17" s="109">
        <v>26.268410670671287</v>
      </c>
      <c r="Y17" s="109">
        <v>34.906740517183373</v>
      </c>
      <c r="Z17" s="109">
        <v>23.742839678160557</v>
      </c>
      <c r="AA17" s="109">
        <v>26.692159799386474</v>
      </c>
      <c r="AB17" s="109">
        <v>1.3634348735770774</v>
      </c>
      <c r="AC17" s="109">
        <v>2.6996542451018057</v>
      </c>
      <c r="AD17" s="109">
        <v>6.8205668877487167</v>
      </c>
      <c r="AE17" s="109">
        <v>8.2903461659472981</v>
      </c>
      <c r="AF17" s="109">
        <v>3.3028842146211344</v>
      </c>
      <c r="AG17" s="109">
        <v>23.182324287711086</v>
      </c>
      <c r="AH17" s="109">
        <v>5.0890378655167767</v>
      </c>
      <c r="AI17" s="109">
        <v>157.93403199559037</v>
      </c>
      <c r="AJ17" s="109">
        <v>17.60521351397702</v>
      </c>
      <c r="AK17" s="109">
        <v>752.0416373370432</v>
      </c>
      <c r="AL17" s="109">
        <v>358.18098300662689</v>
      </c>
      <c r="AM17" s="109">
        <v>87.170153320456919</v>
      </c>
      <c r="AN17" s="109">
        <v>18.965660917613441</v>
      </c>
      <c r="AO17" s="109">
        <v>14.981113537801084</v>
      </c>
      <c r="AP17" s="109">
        <v>24.08031038168324</v>
      </c>
      <c r="AQ17" s="109">
        <v>9.0633573928212385</v>
      </c>
      <c r="AR17" s="109">
        <v>754.63244004391481</v>
      </c>
      <c r="AS17" s="109">
        <v>97.014224769712371</v>
      </c>
      <c r="AT17" s="109">
        <v>89.280263929160938</v>
      </c>
      <c r="AU17" s="109">
        <v>284.85867009261131</v>
      </c>
      <c r="AV17" s="109">
        <v>18.033097803988923</v>
      </c>
      <c r="AW17" s="109">
        <v>1866.7694570179215</v>
      </c>
      <c r="AX17" s="109">
        <v>27.089836938623471</v>
      </c>
      <c r="AY17" s="109">
        <v>5964.3370109460975</v>
      </c>
    </row>
    <row r="18" spans="2:51" x14ac:dyDescent="0.25">
      <c r="B18" s="38" t="s">
        <v>1031</v>
      </c>
      <c r="C18" s="1">
        <v>40450.160306747552</v>
      </c>
      <c r="D18" s="56">
        <v>0.70591265534582703</v>
      </c>
      <c r="J18" s="58" t="s">
        <v>1035</v>
      </c>
      <c r="K18" s="58"/>
      <c r="L18" s="59">
        <v>5964.3370109461175</v>
      </c>
      <c r="M18" s="60">
        <v>0.10408613822160723</v>
      </c>
    </row>
    <row r="19" spans="2:51" x14ac:dyDescent="0.25">
      <c r="B19" s="38" t="s">
        <v>375</v>
      </c>
      <c r="C19" s="1">
        <v>40.724410897376742</v>
      </c>
      <c r="D19" s="56">
        <v>7.1069871703737777E-4</v>
      </c>
      <c r="J19" s="106" t="s">
        <v>18</v>
      </c>
      <c r="K19" s="106"/>
      <c r="L19" s="109">
        <v>57301.933887177125</v>
      </c>
      <c r="M19" s="107">
        <v>1</v>
      </c>
    </row>
    <row r="20" spans="2:51" x14ac:dyDescent="0.25">
      <c r="B20" s="108" t="s">
        <v>18</v>
      </c>
      <c r="C20" s="109">
        <v>57301.933887176165</v>
      </c>
      <c r="D20" s="107">
        <v>1</v>
      </c>
    </row>
  </sheetData>
  <mergeCells count="5">
    <mergeCell ref="J8:J9"/>
    <mergeCell ref="K8:K9"/>
    <mergeCell ref="Q8:Q9"/>
    <mergeCell ref="R8:R9"/>
    <mergeCell ref="S8:AY8"/>
  </mergeCells>
  <conditionalFormatting sqref="S17:AX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location="'Elenco indicatori'!A1" display="Ritorno elenco indicatori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01"/>
  <sheetViews>
    <sheetView workbookViewId="0">
      <pane ySplit="9" topLeftCell="A10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30" bestFit="1" customWidth="1"/>
    <col min="4" max="4" width="40.5703125" bestFit="1" customWidth="1"/>
    <col min="5" max="5" width="10" bestFit="1" customWidth="1"/>
    <col min="6" max="6" width="8.140625" style="149" bestFit="1" customWidth="1"/>
  </cols>
  <sheetData>
    <row r="1" spans="1:8" x14ac:dyDescent="0.25">
      <c r="A1" s="7" t="s">
        <v>504</v>
      </c>
    </row>
    <row r="3" spans="1:8" ht="18.75" x14ac:dyDescent="0.3">
      <c r="A3" s="8" t="s">
        <v>704</v>
      </c>
    </row>
    <row r="4" spans="1:8" x14ac:dyDescent="0.25">
      <c r="H4" s="32"/>
    </row>
    <row r="5" spans="1:8" x14ac:dyDescent="0.25">
      <c r="A5" t="s">
        <v>502</v>
      </c>
      <c r="B5" s="4" t="s">
        <v>722</v>
      </c>
    </row>
    <row r="6" spans="1:8" x14ac:dyDescent="0.25">
      <c r="A6" t="s">
        <v>503</v>
      </c>
      <c r="B6" t="s">
        <v>700</v>
      </c>
    </row>
    <row r="8" spans="1:8" x14ac:dyDescent="0.25">
      <c r="B8" s="2"/>
      <c r="C8" s="2"/>
      <c r="D8" s="2"/>
      <c r="E8" s="2" t="s">
        <v>19</v>
      </c>
      <c r="F8" s="150"/>
    </row>
    <row r="9" spans="1:8" x14ac:dyDescent="0.25">
      <c r="B9" s="3" t="s">
        <v>20</v>
      </c>
      <c r="C9" s="3" t="s">
        <v>21</v>
      </c>
      <c r="D9" s="3" t="s">
        <v>22</v>
      </c>
      <c r="E9" s="3" t="s">
        <v>23</v>
      </c>
      <c r="F9" s="37" t="s">
        <v>24</v>
      </c>
    </row>
    <row r="10" spans="1:8" x14ac:dyDescent="0.25">
      <c r="B10" s="30" t="s">
        <v>672</v>
      </c>
      <c r="C10" s="30" t="s">
        <v>723</v>
      </c>
      <c r="D10" s="30" t="s">
        <v>725</v>
      </c>
      <c r="E10" s="31">
        <f>SUM(E17,E27,E49,E69,E89,E104,E132,E154,E175,E198,E217,E232,E239,E246,E254,E262,E274,E284,E185,E60,E293)</f>
        <v>83783.069344489893</v>
      </c>
      <c r="F10" s="48">
        <f>E10/$E$15</f>
        <v>0.91173820562720942</v>
      </c>
    </row>
    <row r="11" spans="1:8" x14ac:dyDescent="0.25">
      <c r="B11" s="30"/>
      <c r="C11" s="30"/>
      <c r="D11" s="30" t="s">
        <v>761</v>
      </c>
      <c r="E11" s="31">
        <f>SUM(E18,E28,E50,E61,E70,E90,E105,E133,E155,E176,E186,E199,E218,E233,E240,E247,E255,E263,E275,E285,E294)-E10</f>
        <v>2210.8252208653139</v>
      </c>
      <c r="F11" s="48">
        <f t="shared" ref="F11:F15" si="0">E11/$E$15</f>
        <v>2.4058486226366509E-2</v>
      </c>
    </row>
    <row r="12" spans="1:8" x14ac:dyDescent="0.25">
      <c r="B12" s="30"/>
      <c r="C12" s="30" t="s">
        <v>2</v>
      </c>
      <c r="D12" s="30"/>
      <c r="E12" s="31">
        <f>SUM(E23,E31,E52,E64,E77,E94,E108,E137,E160,E180,E190,E203,E226,E236,E243,E250,E258,E267,E279,E289,E298)</f>
        <v>3160.3609913915084</v>
      </c>
      <c r="F12" s="48">
        <f t="shared" si="0"/>
        <v>3.439145739072906E-2</v>
      </c>
    </row>
    <row r="13" spans="1:8" s="42" customFormat="1" x14ac:dyDescent="0.25">
      <c r="B13" s="30"/>
      <c r="C13" s="30" t="s">
        <v>5</v>
      </c>
      <c r="D13" s="30"/>
      <c r="E13" s="31">
        <f>SUM(E25,E54,E66,E79,E98,E141,E162,E182,E192,E205,E230,E281,E300)</f>
        <v>2702.9336139652687</v>
      </c>
      <c r="F13" s="48">
        <f t="shared" si="0"/>
        <v>2.9413673459412773E-2</v>
      </c>
    </row>
    <row r="14" spans="1:8" x14ac:dyDescent="0.25">
      <c r="B14" s="30"/>
      <c r="C14" s="30" t="s">
        <v>375</v>
      </c>
      <c r="D14" s="30"/>
      <c r="E14" s="31">
        <f>SUM(E96,E139,E228,E269,E291)</f>
        <v>36.590016541933906</v>
      </c>
      <c r="F14" s="48">
        <f t="shared" si="0"/>
        <v>3.9817729628219604E-4</v>
      </c>
    </row>
    <row r="15" spans="1:8" x14ac:dyDescent="0.25">
      <c r="B15" s="24" t="s">
        <v>18</v>
      </c>
      <c r="C15" s="24"/>
      <c r="D15" s="24"/>
      <c r="E15" s="25">
        <f>SUM(E10:E14)</f>
        <v>91893.779187253924</v>
      </c>
      <c r="F15" s="49">
        <f t="shared" si="0"/>
        <v>1</v>
      </c>
    </row>
    <row r="16" spans="1:8" x14ac:dyDescent="0.25">
      <c r="B16" s="55" t="s">
        <v>705</v>
      </c>
      <c r="C16" s="55" t="s">
        <v>723</v>
      </c>
      <c r="D16" s="42" t="s">
        <v>724</v>
      </c>
      <c r="E16" s="1">
        <v>3.1605950791531567</v>
      </c>
      <c r="F16" s="149">
        <v>3.2585325692066243E-3</v>
      </c>
    </row>
    <row r="17" spans="2:6" x14ac:dyDescent="0.25">
      <c r="B17" s="55"/>
      <c r="C17" s="55"/>
      <c r="D17" s="42" t="s">
        <v>725</v>
      </c>
      <c r="E17" s="1">
        <v>966.78370101934706</v>
      </c>
      <c r="F17" s="149">
        <v>0.99674146743079339</v>
      </c>
    </row>
    <row r="18" spans="2:6" x14ac:dyDescent="0.25">
      <c r="B18" s="55"/>
      <c r="C18" s="55" t="s">
        <v>726</v>
      </c>
      <c r="D18" s="55"/>
      <c r="E18" s="63">
        <v>969.94429609850022</v>
      </c>
      <c r="F18" s="151">
        <v>0.85696282695364623</v>
      </c>
    </row>
    <row r="19" spans="2:6" x14ac:dyDescent="0.25">
      <c r="B19" s="55"/>
      <c r="C19" s="55" t="s">
        <v>2</v>
      </c>
      <c r="D19" s="42" t="s">
        <v>727</v>
      </c>
      <c r="E19" s="1">
        <v>16.057338355903109</v>
      </c>
      <c r="F19" s="149">
        <v>0.11991467704513135</v>
      </c>
    </row>
    <row r="20" spans="2:6" x14ac:dyDescent="0.25">
      <c r="B20" s="55"/>
      <c r="C20" s="55"/>
      <c r="D20" s="42" t="s">
        <v>728</v>
      </c>
      <c r="E20" s="1">
        <v>3.0685914552736979</v>
      </c>
      <c r="F20" s="149">
        <v>2.2915949404984655E-2</v>
      </c>
    </row>
    <row r="21" spans="2:6" x14ac:dyDescent="0.25">
      <c r="B21" s="55"/>
      <c r="C21" s="55"/>
      <c r="D21" s="42" t="s">
        <v>729</v>
      </c>
      <c r="E21" s="1">
        <v>16.767109232062502</v>
      </c>
      <c r="F21" s="149">
        <v>0.12521517850460293</v>
      </c>
    </row>
    <row r="22" spans="2:6" x14ac:dyDescent="0.25">
      <c r="B22" s="55"/>
      <c r="C22" s="55"/>
      <c r="D22" s="42" t="s">
        <v>695</v>
      </c>
      <c r="E22" s="1">
        <v>98.013324644499548</v>
      </c>
      <c r="F22" s="149">
        <v>0.73195419504528103</v>
      </c>
    </row>
    <row r="23" spans="2:6" x14ac:dyDescent="0.25">
      <c r="B23" s="55"/>
      <c r="C23" s="55" t="s">
        <v>367</v>
      </c>
      <c r="D23" s="55"/>
      <c r="E23" s="63">
        <v>133.90636368773886</v>
      </c>
      <c r="F23" s="151">
        <v>0.11830862497414424</v>
      </c>
    </row>
    <row r="24" spans="2:6" x14ac:dyDescent="0.25">
      <c r="B24" s="55"/>
      <c r="C24" s="55" t="s">
        <v>5</v>
      </c>
      <c r="D24" s="42" t="s">
        <v>695</v>
      </c>
      <c r="E24" s="1">
        <v>27.988745134606287</v>
      </c>
      <c r="F24" s="149">
        <v>1</v>
      </c>
    </row>
    <row r="25" spans="2:6" x14ac:dyDescent="0.25">
      <c r="B25" s="57"/>
      <c r="C25" s="55" t="s">
        <v>368</v>
      </c>
      <c r="D25" s="55"/>
      <c r="E25" s="63">
        <v>27.988745134606287</v>
      </c>
      <c r="F25" s="151">
        <v>2.4728548072209651E-2</v>
      </c>
    </row>
    <row r="26" spans="2:6" x14ac:dyDescent="0.25">
      <c r="B26" s="58" t="s">
        <v>706</v>
      </c>
      <c r="C26" s="58"/>
      <c r="D26" s="58"/>
      <c r="E26" s="59">
        <v>1131.8394049208453</v>
      </c>
      <c r="F26" s="152">
        <v>1.231682291153214E-2</v>
      </c>
    </row>
    <row r="27" spans="2:6" x14ac:dyDescent="0.25">
      <c r="B27" s="55" t="s">
        <v>11</v>
      </c>
      <c r="C27" s="55" t="s">
        <v>723</v>
      </c>
      <c r="D27" s="42" t="s">
        <v>725</v>
      </c>
      <c r="E27" s="1">
        <v>1703.0499836915919</v>
      </c>
      <c r="F27" s="149">
        <v>1</v>
      </c>
    </row>
    <row r="28" spans="2:6" x14ac:dyDescent="0.25">
      <c r="B28" s="55"/>
      <c r="C28" s="55" t="s">
        <v>726</v>
      </c>
      <c r="D28" s="55"/>
      <c r="E28" s="63">
        <v>1703.0499836915919</v>
      </c>
      <c r="F28" s="151">
        <v>0.97180728541813521</v>
      </c>
    </row>
    <row r="29" spans="2:6" x14ac:dyDescent="0.25">
      <c r="B29" s="55"/>
      <c r="C29" s="55" t="s">
        <v>2</v>
      </c>
      <c r="D29" s="42" t="s">
        <v>727</v>
      </c>
      <c r="E29" s="1">
        <v>9.9086526438634035</v>
      </c>
      <c r="F29" s="149">
        <v>0.20055360158462107</v>
      </c>
    </row>
    <row r="30" spans="2:6" x14ac:dyDescent="0.25">
      <c r="B30" s="55"/>
      <c r="C30" s="55"/>
      <c r="D30" s="42" t="s">
        <v>695</v>
      </c>
      <c r="E30" s="1">
        <v>39.497852976443653</v>
      </c>
      <c r="F30" s="149">
        <v>0.7994463984153789</v>
      </c>
    </row>
    <row r="31" spans="2:6" x14ac:dyDescent="0.25">
      <c r="B31" s="57"/>
      <c r="C31" s="55" t="s">
        <v>367</v>
      </c>
      <c r="D31" s="55"/>
      <c r="E31" s="63">
        <v>49.406505620307058</v>
      </c>
      <c r="F31" s="151">
        <v>2.8192714581864734E-2</v>
      </c>
    </row>
    <row r="32" spans="2:6" x14ac:dyDescent="0.25">
      <c r="B32" s="58" t="s">
        <v>30</v>
      </c>
      <c r="C32" s="58"/>
      <c r="D32" s="58"/>
      <c r="E32" s="59">
        <v>1752.4564893118991</v>
      </c>
      <c r="F32" s="152">
        <v>1.9070458357587836E-2</v>
      </c>
    </row>
    <row r="33" spans="2:6" x14ac:dyDescent="0.25">
      <c r="B33" s="61" t="s">
        <v>707</v>
      </c>
      <c r="C33" s="55" t="s">
        <v>723</v>
      </c>
      <c r="D33" s="42" t="s">
        <v>730</v>
      </c>
      <c r="E33" s="1">
        <v>14.981113537801084</v>
      </c>
      <c r="F33" s="149">
        <v>3.4397586700559458E-3</v>
      </c>
    </row>
    <row r="34" spans="2:6" x14ac:dyDescent="0.25">
      <c r="B34" s="61"/>
      <c r="C34" s="55"/>
      <c r="D34" s="42" t="s">
        <v>731</v>
      </c>
      <c r="E34" s="1">
        <v>6.3022710886806053</v>
      </c>
      <c r="F34" s="149">
        <v>1.4470414074115587E-3</v>
      </c>
    </row>
    <row r="35" spans="2:6" x14ac:dyDescent="0.25">
      <c r="B35" s="61"/>
      <c r="C35" s="55"/>
      <c r="D35" s="42" t="s">
        <v>732</v>
      </c>
      <c r="E35" s="1">
        <v>22.062826345541289</v>
      </c>
      <c r="F35" s="149">
        <v>5.065764838943579E-3</v>
      </c>
    </row>
    <row r="36" spans="2:6" x14ac:dyDescent="0.25">
      <c r="B36" s="61"/>
      <c r="C36" s="55"/>
      <c r="D36" s="42" t="s">
        <v>733</v>
      </c>
      <c r="E36" s="1">
        <v>5.8668414498263086</v>
      </c>
      <c r="F36" s="149">
        <v>1.3470640010813054E-3</v>
      </c>
    </row>
    <row r="37" spans="2:6" x14ac:dyDescent="0.25">
      <c r="B37" s="61"/>
      <c r="C37" s="55"/>
      <c r="D37" s="42" t="s">
        <v>734</v>
      </c>
      <c r="E37" s="1">
        <v>5.8668414498263086</v>
      </c>
      <c r="F37" s="149">
        <v>1.3470640010813054E-3</v>
      </c>
    </row>
    <row r="38" spans="2:6" x14ac:dyDescent="0.25">
      <c r="B38" s="61"/>
      <c r="C38" s="55"/>
      <c r="D38" s="42" t="s">
        <v>735</v>
      </c>
      <c r="E38" s="1">
        <v>5.8668414498263086</v>
      </c>
      <c r="F38" s="149">
        <v>1.3470640010813054E-3</v>
      </c>
    </row>
    <row r="39" spans="2:6" x14ac:dyDescent="0.25">
      <c r="B39" s="61"/>
      <c r="C39" s="55"/>
      <c r="D39" s="42" t="s">
        <v>736</v>
      </c>
      <c r="E39" s="1">
        <v>19.250825346247119</v>
      </c>
      <c r="F39" s="149">
        <v>4.4201115773804976E-3</v>
      </c>
    </row>
    <row r="40" spans="2:6" x14ac:dyDescent="0.25">
      <c r="B40" s="61"/>
      <c r="C40" s="55"/>
      <c r="D40" s="42" t="s">
        <v>737</v>
      </c>
      <c r="E40" s="1">
        <v>20.03026706530672</v>
      </c>
      <c r="F40" s="149">
        <v>4.5990763388565727E-3</v>
      </c>
    </row>
    <row r="41" spans="2:6" x14ac:dyDescent="0.25">
      <c r="B41" s="61"/>
      <c r="C41" s="55"/>
      <c r="D41" s="42" t="s">
        <v>738</v>
      </c>
      <c r="E41" s="1">
        <v>19.250825346247119</v>
      </c>
      <c r="F41" s="149">
        <v>4.4201115773804976E-3</v>
      </c>
    </row>
    <row r="42" spans="2:6" x14ac:dyDescent="0.25">
      <c r="B42" s="61"/>
      <c r="C42" s="55"/>
      <c r="D42" s="42" t="s">
        <v>739</v>
      </c>
      <c r="E42" s="1">
        <v>22.062826345541289</v>
      </c>
      <c r="F42" s="149">
        <v>5.065764838943579E-3</v>
      </c>
    </row>
    <row r="43" spans="2:6" x14ac:dyDescent="0.25">
      <c r="B43" s="61"/>
      <c r="C43" s="55"/>
      <c r="D43" s="42" t="s">
        <v>740</v>
      </c>
      <c r="E43" s="1">
        <v>7.0817128077402058</v>
      </c>
      <c r="F43" s="149">
        <v>1.6260061688876338E-3</v>
      </c>
    </row>
    <row r="44" spans="2:6" x14ac:dyDescent="0.25">
      <c r="B44" s="61"/>
      <c r="C44" s="55"/>
      <c r="D44" s="42" t="s">
        <v>741</v>
      </c>
      <c r="E44" s="1">
        <v>18.815395707392824</v>
      </c>
      <c r="F44" s="149">
        <v>4.3201341710502449E-3</v>
      </c>
    </row>
    <row r="45" spans="2:6" x14ac:dyDescent="0.25">
      <c r="B45" s="61"/>
      <c r="C45" s="55"/>
      <c r="D45" s="42" t="s">
        <v>742</v>
      </c>
      <c r="E45" s="1">
        <v>12.604542177361211</v>
      </c>
      <c r="F45" s="149">
        <v>2.8940828148231175E-3</v>
      </c>
    </row>
    <row r="46" spans="2:6" x14ac:dyDescent="0.25">
      <c r="B46" s="61"/>
      <c r="C46" s="55"/>
      <c r="D46" s="42" t="s">
        <v>743</v>
      </c>
      <c r="E46" s="1">
        <v>7.0817128077402058</v>
      </c>
      <c r="F46" s="149">
        <v>1.6260061688876338E-3</v>
      </c>
    </row>
    <row r="47" spans="2:6" x14ac:dyDescent="0.25">
      <c r="B47" s="61"/>
      <c r="C47" s="55"/>
      <c r="D47" s="42" t="s">
        <v>744</v>
      </c>
      <c r="E47" s="1">
        <v>25.117666796073429</v>
      </c>
      <c r="F47" s="149">
        <v>5.7671755784618039E-3</v>
      </c>
    </row>
    <row r="48" spans="2:6" x14ac:dyDescent="0.25">
      <c r="B48" s="61"/>
      <c r="C48" s="55"/>
      <c r="D48" s="42" t="s">
        <v>745</v>
      </c>
      <c r="E48" s="1">
        <v>78.218172742902368</v>
      </c>
      <c r="F48" s="149">
        <v>1.7959388477328319E-2</v>
      </c>
    </row>
    <row r="49" spans="2:6" x14ac:dyDescent="0.25">
      <c r="B49" s="61"/>
      <c r="C49" s="55"/>
      <c r="D49" s="42" t="s">
        <v>725</v>
      </c>
      <c r="E49" s="1">
        <v>4064.8197237504392</v>
      </c>
      <c r="F49" s="149">
        <v>0.93330838536834515</v>
      </c>
    </row>
    <row r="50" spans="2:6" x14ac:dyDescent="0.25">
      <c r="B50" s="61"/>
      <c r="C50" s="55" t="s">
        <v>726</v>
      </c>
      <c r="D50" s="55"/>
      <c r="E50" s="63">
        <v>4355.2804062144933</v>
      </c>
      <c r="F50" s="151">
        <v>0.93420858134159634</v>
      </c>
    </row>
    <row r="51" spans="2:6" x14ac:dyDescent="0.25">
      <c r="B51" s="61"/>
      <c r="C51" s="55" t="s">
        <v>2</v>
      </c>
      <c r="D51" s="42" t="s">
        <v>695</v>
      </c>
      <c r="E51" s="1">
        <v>34.231938884048205</v>
      </c>
      <c r="F51" s="149">
        <v>1</v>
      </c>
    </row>
    <row r="52" spans="2:6" x14ac:dyDescent="0.25">
      <c r="B52" s="61"/>
      <c r="C52" s="55" t="s">
        <v>367</v>
      </c>
      <c r="D52" s="55"/>
      <c r="E52" s="63">
        <v>34.231938884048205</v>
      </c>
      <c r="F52" s="151">
        <v>7.3427582333866221E-3</v>
      </c>
    </row>
    <row r="53" spans="2:6" x14ac:dyDescent="0.25">
      <c r="B53" s="61"/>
      <c r="C53" s="55" t="s">
        <v>5</v>
      </c>
      <c r="D53" s="42" t="s">
        <v>695</v>
      </c>
      <c r="E53" s="1">
        <v>272.48765490142762</v>
      </c>
      <c r="F53" s="149">
        <v>1</v>
      </c>
    </row>
    <row r="54" spans="2:6" x14ac:dyDescent="0.25">
      <c r="B54" s="57"/>
      <c r="C54" s="55" t="s">
        <v>368</v>
      </c>
      <c r="D54" s="55"/>
      <c r="E54" s="63">
        <v>272.48765490142762</v>
      </c>
      <c r="F54" s="151">
        <v>5.8448660425017035E-2</v>
      </c>
    </row>
    <row r="55" spans="2:6" x14ac:dyDescent="0.25">
      <c r="B55" s="58" t="s">
        <v>708</v>
      </c>
      <c r="C55" s="58"/>
      <c r="D55" s="58"/>
      <c r="E55" s="59">
        <v>4661.9999999999691</v>
      </c>
      <c r="F55" s="152">
        <v>5.073248745706832E-2</v>
      </c>
    </row>
    <row r="56" spans="2:6" x14ac:dyDescent="0.25">
      <c r="B56" s="61" t="s">
        <v>709</v>
      </c>
      <c r="C56" s="55" t="s">
        <v>723</v>
      </c>
      <c r="D56" s="42" t="s">
        <v>732</v>
      </c>
      <c r="E56" s="1">
        <v>6.3200683303624485</v>
      </c>
      <c r="F56" s="149">
        <v>8.7016719312678467E-4</v>
      </c>
    </row>
    <row r="57" spans="2:6" x14ac:dyDescent="0.25">
      <c r="B57" s="61"/>
      <c r="C57" s="55"/>
      <c r="D57" s="42" t="s">
        <v>733</v>
      </c>
      <c r="E57" s="1">
        <v>10.838880150990876</v>
      </c>
      <c r="F57" s="149">
        <v>1.4923316370353953E-3</v>
      </c>
    </row>
    <row r="58" spans="2:6" x14ac:dyDescent="0.25">
      <c r="B58" s="61"/>
      <c r="C58" s="55"/>
      <c r="D58" s="42" t="s">
        <v>736</v>
      </c>
      <c r="E58" s="1">
        <v>17.337787155034178</v>
      </c>
      <c r="F58" s="149">
        <v>2.3871219099399362E-3</v>
      </c>
    </row>
    <row r="59" spans="2:6" x14ac:dyDescent="0.25">
      <c r="B59" s="61"/>
      <c r="C59" s="55"/>
      <c r="D59" s="42" t="s">
        <v>746</v>
      </c>
      <c r="E59" s="1">
        <v>8.0031734076473118</v>
      </c>
      <c r="F59" s="149">
        <v>1.1019024757664294E-3</v>
      </c>
    </row>
    <row r="60" spans="2:6" x14ac:dyDescent="0.25">
      <c r="B60" s="61"/>
      <c r="C60" s="55"/>
      <c r="D60" s="42" t="s">
        <v>725</v>
      </c>
      <c r="E60" s="1">
        <v>7220.5506636309165</v>
      </c>
      <c r="F60" s="149">
        <v>0.99414847678413143</v>
      </c>
    </row>
    <row r="61" spans="2:6" x14ac:dyDescent="0.25">
      <c r="B61" s="61"/>
      <c r="C61" s="55" t="s">
        <v>726</v>
      </c>
      <c r="D61" s="55"/>
      <c r="E61" s="63">
        <v>7263.0505726749516</v>
      </c>
      <c r="F61" s="151">
        <v>0.97516790717977075</v>
      </c>
    </row>
    <row r="62" spans="2:6" x14ac:dyDescent="0.25">
      <c r="B62" s="61"/>
      <c r="C62" s="55" t="s">
        <v>2</v>
      </c>
      <c r="D62" s="42" t="s">
        <v>727</v>
      </c>
      <c r="E62" s="1">
        <v>14.323241738009759</v>
      </c>
      <c r="F62" s="149">
        <v>9.9742550759605281E-2</v>
      </c>
    </row>
    <row r="63" spans="2:6" x14ac:dyDescent="0.25">
      <c r="B63" s="61"/>
      <c r="C63" s="55"/>
      <c r="D63" s="42" t="s">
        <v>695</v>
      </c>
      <c r="E63" s="1">
        <v>129.27887820908234</v>
      </c>
      <c r="F63" s="149">
        <v>0.90025744924039475</v>
      </c>
    </row>
    <row r="64" spans="2:6" x14ac:dyDescent="0.25">
      <c r="B64" s="61"/>
      <c r="C64" s="55" t="s">
        <v>367</v>
      </c>
      <c r="D64" s="55"/>
      <c r="E64" s="63">
        <v>143.60211994709209</v>
      </c>
      <c r="F64" s="151">
        <v>1.9280628349502112E-2</v>
      </c>
    </row>
    <row r="65" spans="2:6" x14ac:dyDescent="0.25">
      <c r="B65" s="61"/>
      <c r="C65" s="55" t="s">
        <v>5</v>
      </c>
      <c r="D65" s="42" t="s">
        <v>695</v>
      </c>
      <c r="E65" s="1">
        <v>41.347307377976115</v>
      </c>
      <c r="F65" s="149">
        <v>1</v>
      </c>
    </row>
    <row r="66" spans="2:6" x14ac:dyDescent="0.25">
      <c r="B66" s="57"/>
      <c r="C66" s="55" t="s">
        <v>368</v>
      </c>
      <c r="D66" s="55"/>
      <c r="E66" s="63">
        <v>41.347307377976115</v>
      </c>
      <c r="F66" s="151">
        <v>5.5514644707271759E-3</v>
      </c>
    </row>
    <row r="67" spans="2:6" x14ac:dyDescent="0.25">
      <c r="B67" s="58" t="s">
        <v>710</v>
      </c>
      <c r="C67" s="58"/>
      <c r="D67" s="58"/>
      <c r="E67" s="59">
        <v>7448.0000000000191</v>
      </c>
      <c r="F67" s="152">
        <v>8.1050100081563339E-2</v>
      </c>
    </row>
    <row r="68" spans="2:6" x14ac:dyDescent="0.25">
      <c r="B68" s="61" t="s">
        <v>8</v>
      </c>
      <c r="C68" s="55" t="s">
        <v>723</v>
      </c>
      <c r="D68" s="42" t="s">
        <v>745</v>
      </c>
      <c r="E68" s="1">
        <v>4.1443091966080177</v>
      </c>
      <c r="F68" s="149">
        <v>2.2747606369997592E-3</v>
      </c>
    </row>
    <row r="69" spans="2:6" x14ac:dyDescent="0.25">
      <c r="B69" s="61"/>
      <c r="C69" s="55"/>
      <c r="D69" s="42" t="s">
        <v>725</v>
      </c>
      <c r="E69" s="1">
        <v>1817.7217496754388</v>
      </c>
      <c r="F69" s="149">
        <v>0.99772523936300028</v>
      </c>
    </row>
    <row r="70" spans="2:6" x14ac:dyDescent="0.25">
      <c r="B70" s="61"/>
      <c r="C70" s="55" t="s">
        <v>726</v>
      </c>
      <c r="D70" s="55"/>
      <c r="E70" s="63">
        <v>1821.8660588720468</v>
      </c>
      <c r="F70" s="151">
        <v>0.96390163544979968</v>
      </c>
    </row>
    <row r="71" spans="2:6" x14ac:dyDescent="0.25">
      <c r="B71" s="61"/>
      <c r="C71" s="55" t="s">
        <v>2</v>
      </c>
      <c r="D71" s="42" t="s">
        <v>727</v>
      </c>
      <c r="E71" s="1">
        <v>31.318440520623113</v>
      </c>
      <c r="F71" s="149">
        <v>0.47246615897085914</v>
      </c>
    </row>
    <row r="72" spans="2:6" x14ac:dyDescent="0.25">
      <c r="B72" s="61"/>
      <c r="C72" s="55"/>
      <c r="D72" s="42" t="s">
        <v>747</v>
      </c>
      <c r="E72" s="1">
        <v>1.9421918523676878</v>
      </c>
      <c r="F72" s="149">
        <v>2.9299668477056163E-2</v>
      </c>
    </row>
    <row r="73" spans="2:6" x14ac:dyDescent="0.25">
      <c r="B73" s="61"/>
      <c r="C73" s="55"/>
      <c r="D73" s="42" t="s">
        <v>728</v>
      </c>
      <c r="E73" s="1">
        <v>1.9421918523676878</v>
      </c>
      <c r="F73" s="149">
        <v>2.9299668477056163E-2</v>
      </c>
    </row>
    <row r="74" spans="2:6" x14ac:dyDescent="0.25">
      <c r="B74" s="61"/>
      <c r="C74" s="55"/>
      <c r="D74" s="42" t="s">
        <v>748</v>
      </c>
      <c r="E74" s="1">
        <v>8.452293953793216</v>
      </c>
      <c r="F74" s="149">
        <v>0.12751027166284473</v>
      </c>
    </row>
    <row r="75" spans="2:6" x14ac:dyDescent="0.25">
      <c r="B75" s="61"/>
      <c r="C75" s="55"/>
      <c r="D75" s="42" t="s">
        <v>729</v>
      </c>
      <c r="E75" s="1">
        <v>7.8204116372640051</v>
      </c>
      <c r="F75" s="149">
        <v>0.11797777240524041</v>
      </c>
    </row>
    <row r="76" spans="2:6" x14ac:dyDescent="0.25">
      <c r="B76" s="61"/>
      <c r="C76" s="55"/>
      <c r="D76" s="42" t="s">
        <v>695</v>
      </c>
      <c r="E76" s="1">
        <v>14.811631551589876</v>
      </c>
      <c r="F76" s="149">
        <v>0.22344646000694365</v>
      </c>
    </row>
    <row r="77" spans="2:6" x14ac:dyDescent="0.25">
      <c r="B77" s="61"/>
      <c r="C77" s="55" t="s">
        <v>367</v>
      </c>
      <c r="D77" s="55"/>
      <c r="E77" s="63">
        <v>66.28716136800557</v>
      </c>
      <c r="F77" s="151">
        <v>3.5070801687531065E-2</v>
      </c>
    </row>
    <row r="78" spans="2:6" x14ac:dyDescent="0.25">
      <c r="B78" s="61"/>
      <c r="C78" s="55" t="s">
        <v>5</v>
      </c>
      <c r="D78" s="42" t="s">
        <v>695</v>
      </c>
      <c r="E78" s="1">
        <v>1.9421918523676878</v>
      </c>
      <c r="F78" s="149">
        <v>1</v>
      </c>
    </row>
    <row r="79" spans="2:6" x14ac:dyDescent="0.25">
      <c r="B79" s="57"/>
      <c r="C79" s="55" t="s">
        <v>368</v>
      </c>
      <c r="D79" s="55"/>
      <c r="E79" s="63">
        <v>1.9421918523676878</v>
      </c>
      <c r="F79" s="151">
        <v>1.0275628626692419E-3</v>
      </c>
    </row>
    <row r="80" spans="2:6" x14ac:dyDescent="0.25">
      <c r="B80" s="58" t="s">
        <v>31</v>
      </c>
      <c r="C80" s="58"/>
      <c r="D80" s="58"/>
      <c r="E80" s="59">
        <v>1890.09541209242</v>
      </c>
      <c r="F80" s="152">
        <v>2.0568262931497577E-2</v>
      </c>
    </row>
    <row r="81" spans="2:6" x14ac:dyDescent="0.25">
      <c r="B81" s="61" t="s">
        <v>711</v>
      </c>
      <c r="C81" s="55" t="s">
        <v>723</v>
      </c>
      <c r="D81" s="42" t="s">
        <v>732</v>
      </c>
      <c r="E81" s="1">
        <v>2.1973850136058939</v>
      </c>
      <c r="F81" s="149">
        <v>2.0907486416350254E-3</v>
      </c>
    </row>
    <row r="82" spans="2:6" x14ac:dyDescent="0.25">
      <c r="B82" s="61"/>
      <c r="C82" s="55"/>
      <c r="D82" s="42" t="s">
        <v>736</v>
      </c>
      <c r="E82" s="1">
        <v>1.8705338377469525</v>
      </c>
      <c r="F82" s="149">
        <v>1.7797591483452273E-3</v>
      </c>
    </row>
    <row r="83" spans="2:6" x14ac:dyDescent="0.25">
      <c r="B83" s="61"/>
      <c r="C83" s="55"/>
      <c r="D83" s="42" t="s">
        <v>737</v>
      </c>
      <c r="E83" s="1">
        <v>2.1120027513470134</v>
      </c>
      <c r="F83" s="149">
        <v>2.0095098747679747E-3</v>
      </c>
    </row>
    <row r="84" spans="2:6" x14ac:dyDescent="0.25">
      <c r="B84" s="61"/>
      <c r="C84" s="55"/>
      <c r="D84" s="42" t="s">
        <v>738</v>
      </c>
      <c r="E84" s="1">
        <v>2.1973850136058939</v>
      </c>
      <c r="F84" s="149">
        <v>2.0907486416350254E-3</v>
      </c>
    </row>
    <row r="85" spans="2:6" x14ac:dyDescent="0.25">
      <c r="B85" s="61"/>
      <c r="C85" s="55"/>
      <c r="D85" s="42" t="s">
        <v>724</v>
      </c>
      <c r="E85" s="1">
        <v>1.8705338377469525</v>
      </c>
      <c r="F85" s="149">
        <v>1.7797591483452273E-3</v>
      </c>
    </row>
    <row r="86" spans="2:6" x14ac:dyDescent="0.25">
      <c r="B86" s="61"/>
      <c r="C86" s="55"/>
      <c r="D86" s="42" t="s">
        <v>741</v>
      </c>
      <c r="E86" s="1">
        <v>2.1120027513470134</v>
      </c>
      <c r="F86" s="149">
        <v>2.0095098747679747E-3</v>
      </c>
    </row>
    <row r="87" spans="2:6" x14ac:dyDescent="0.25">
      <c r="B87" s="61"/>
      <c r="C87" s="55"/>
      <c r="D87" s="42" t="s">
        <v>749</v>
      </c>
      <c r="E87" s="1">
        <v>6.6105522559032766</v>
      </c>
      <c r="F87" s="149">
        <v>6.2897503459382184E-3</v>
      </c>
    </row>
    <row r="88" spans="2:6" x14ac:dyDescent="0.25">
      <c r="B88" s="61"/>
      <c r="C88" s="55"/>
      <c r="D88" s="42" t="s">
        <v>745</v>
      </c>
      <c r="E88" s="1">
        <v>1.8705338377469525</v>
      </c>
      <c r="F88" s="149">
        <v>1.7797591483452273E-3</v>
      </c>
    </row>
    <row r="89" spans="2:6" x14ac:dyDescent="0.25">
      <c r="B89" s="61"/>
      <c r="C89" s="55"/>
      <c r="D89" s="42" t="s">
        <v>725</v>
      </c>
      <c r="E89" s="1">
        <v>1030.1629885547366</v>
      </c>
      <c r="F89" s="149">
        <v>0.98017045517622003</v>
      </c>
    </row>
    <row r="90" spans="2:6" x14ac:dyDescent="0.25">
      <c r="B90" s="61"/>
      <c r="C90" s="55" t="s">
        <v>726</v>
      </c>
      <c r="D90" s="55"/>
      <c r="E90" s="63">
        <v>1051.0039178537866</v>
      </c>
      <c r="F90" s="151">
        <v>0.98408606540616861</v>
      </c>
    </row>
    <row r="91" spans="2:6" x14ac:dyDescent="0.25">
      <c r="B91" s="61"/>
      <c r="C91" s="55" t="s">
        <v>2</v>
      </c>
      <c r="D91" s="42" t="s">
        <v>729</v>
      </c>
      <c r="E91" s="1">
        <v>4.2240055026940269</v>
      </c>
      <c r="F91" s="149">
        <v>0.49499716820841982</v>
      </c>
    </row>
    <row r="92" spans="2:6" x14ac:dyDescent="0.25">
      <c r="B92" s="61"/>
      <c r="C92" s="55"/>
      <c r="D92" s="42" t="s">
        <v>750</v>
      </c>
      <c r="E92" s="1">
        <v>2.1973850136058939</v>
      </c>
      <c r="F92" s="149">
        <v>0.25750424768737024</v>
      </c>
    </row>
    <row r="93" spans="2:6" x14ac:dyDescent="0.25">
      <c r="B93" s="61"/>
      <c r="C93" s="55"/>
      <c r="D93" s="42" t="s">
        <v>695</v>
      </c>
      <c r="E93" s="1">
        <v>2.1120027513470134</v>
      </c>
      <c r="F93" s="149">
        <v>0.24749858410420991</v>
      </c>
    </row>
    <row r="94" spans="2:6" x14ac:dyDescent="0.25">
      <c r="B94" s="61"/>
      <c r="C94" s="55" t="s">
        <v>367</v>
      </c>
      <c r="D94" s="55"/>
      <c r="E94" s="63">
        <v>8.5333932676469342</v>
      </c>
      <c r="F94" s="151">
        <v>7.9900686026656807E-3</v>
      </c>
    </row>
    <row r="95" spans="2:6" x14ac:dyDescent="0.25">
      <c r="B95" s="61"/>
      <c r="C95" s="55" t="s">
        <v>375</v>
      </c>
      <c r="D95" s="42" t="s">
        <v>695</v>
      </c>
      <c r="E95" s="1">
        <v>2.1973850136058939</v>
      </c>
      <c r="F95" s="149">
        <v>1</v>
      </c>
    </row>
    <row r="96" spans="2:6" x14ac:dyDescent="0.25">
      <c r="B96" s="61"/>
      <c r="C96" s="55" t="s">
        <v>751</v>
      </c>
      <c r="D96" s="55"/>
      <c r="E96" s="63">
        <v>2.1973850136058939</v>
      </c>
      <c r="F96" s="151">
        <v>2.0574766044999036E-3</v>
      </c>
    </row>
    <row r="97" spans="2:6" x14ac:dyDescent="0.25">
      <c r="B97" s="61"/>
      <c r="C97" s="55" t="s">
        <v>5</v>
      </c>
      <c r="D97" s="42" t="s">
        <v>695</v>
      </c>
      <c r="E97" s="1">
        <v>6.2653038649587405</v>
      </c>
      <c r="F97" s="149">
        <v>1</v>
      </c>
    </row>
    <row r="98" spans="2:6" x14ac:dyDescent="0.25">
      <c r="B98" s="57"/>
      <c r="C98" s="55" t="s">
        <v>368</v>
      </c>
      <c r="D98" s="55"/>
      <c r="E98" s="63">
        <v>6.2653038649587405</v>
      </c>
      <c r="F98" s="151">
        <v>5.8663893866654961E-3</v>
      </c>
    </row>
    <row r="99" spans="2:6" x14ac:dyDescent="0.25">
      <c r="B99" s="58" t="s">
        <v>712</v>
      </c>
      <c r="C99" s="58"/>
      <c r="D99" s="58"/>
      <c r="E99" s="59">
        <v>1067.9999999999984</v>
      </c>
      <c r="F99" s="152">
        <v>1.1622114243704256E-2</v>
      </c>
    </row>
    <row r="100" spans="2:6" x14ac:dyDescent="0.25">
      <c r="B100" s="61" t="s">
        <v>713</v>
      </c>
      <c r="C100" s="55" t="s">
        <v>723</v>
      </c>
      <c r="D100" s="42" t="s">
        <v>752</v>
      </c>
      <c r="E100" s="1">
        <v>5.7569377990430617</v>
      </c>
      <c r="F100" s="149">
        <v>1.0766214551979457E-2</v>
      </c>
    </row>
    <row r="101" spans="2:6" x14ac:dyDescent="0.25">
      <c r="B101" s="61"/>
      <c r="C101" s="55"/>
      <c r="D101" s="42" t="s">
        <v>736</v>
      </c>
      <c r="E101" s="1">
        <v>2.8784688995215308</v>
      </c>
      <c r="F101" s="149">
        <v>5.3831072759897283E-3</v>
      </c>
    </row>
    <row r="102" spans="2:6" x14ac:dyDescent="0.25">
      <c r="B102" s="61"/>
      <c r="C102" s="55"/>
      <c r="D102" s="42" t="s">
        <v>738</v>
      </c>
      <c r="E102" s="1">
        <v>2.9458373205741624</v>
      </c>
      <c r="F102" s="149">
        <v>5.5090948930873601E-3</v>
      </c>
    </row>
    <row r="103" spans="2:6" x14ac:dyDescent="0.25">
      <c r="B103" s="61"/>
      <c r="C103" s="55"/>
      <c r="D103" s="42" t="s">
        <v>740</v>
      </c>
      <c r="E103" s="1">
        <v>2.8784688995215308</v>
      </c>
      <c r="F103" s="149">
        <v>5.3831072759897283E-3</v>
      </c>
    </row>
    <row r="104" spans="2:6" x14ac:dyDescent="0.25">
      <c r="B104" s="61"/>
      <c r="C104" s="55"/>
      <c r="D104" s="42" t="s">
        <v>725</v>
      </c>
      <c r="E104" s="1">
        <v>520.26284636607932</v>
      </c>
      <c r="F104" s="149">
        <v>0.9729584760029536</v>
      </c>
    </row>
    <row r="105" spans="2:6" x14ac:dyDescent="0.25">
      <c r="B105" s="61"/>
      <c r="C105" s="55" t="s">
        <v>726</v>
      </c>
      <c r="D105" s="55"/>
      <c r="E105" s="63">
        <v>534.72255928473965</v>
      </c>
      <c r="F105" s="151">
        <v>0.93270929146334414</v>
      </c>
    </row>
    <row r="106" spans="2:6" x14ac:dyDescent="0.25">
      <c r="B106" s="61"/>
      <c r="C106" s="55" t="s">
        <v>2</v>
      </c>
      <c r="D106" s="42" t="s">
        <v>729</v>
      </c>
      <c r="E106" s="1">
        <v>5.3993084902036115</v>
      </c>
      <c r="F106" s="149">
        <v>0.13995900190853189</v>
      </c>
    </row>
    <row r="107" spans="2:6" x14ac:dyDescent="0.25">
      <c r="B107" s="61"/>
      <c r="C107" s="55"/>
      <c r="D107" s="42" t="s">
        <v>695</v>
      </c>
      <c r="E107" s="1">
        <v>33.178477979953193</v>
      </c>
      <c r="F107" s="149">
        <v>0.86004099809146817</v>
      </c>
    </row>
    <row r="108" spans="2:6" x14ac:dyDescent="0.25">
      <c r="B108" s="57"/>
      <c r="C108" s="55" t="s">
        <v>367</v>
      </c>
      <c r="D108" s="55"/>
      <c r="E108" s="63">
        <v>38.577786470156802</v>
      </c>
      <c r="F108" s="151">
        <v>6.7290708536655933E-2</v>
      </c>
    </row>
    <row r="109" spans="2:6" x14ac:dyDescent="0.25">
      <c r="B109" s="58" t="s">
        <v>714</v>
      </c>
      <c r="C109" s="58"/>
      <c r="D109" s="58"/>
      <c r="E109" s="59">
        <v>573.3003457548964</v>
      </c>
      <c r="F109" s="152">
        <v>6.2387285714593319E-3</v>
      </c>
    </row>
    <row r="110" spans="2:6" x14ac:dyDescent="0.25">
      <c r="B110" s="61" t="s">
        <v>715</v>
      </c>
      <c r="C110" s="55" t="s">
        <v>723</v>
      </c>
      <c r="D110" s="42" t="s">
        <v>752</v>
      </c>
      <c r="E110" s="1">
        <v>9.1468790774874424</v>
      </c>
      <c r="F110" s="149">
        <v>7.4669304679256525E-4</v>
      </c>
    </row>
    <row r="111" spans="2:6" x14ac:dyDescent="0.25">
      <c r="B111" s="61"/>
      <c r="C111" s="55"/>
      <c r="D111" s="42" t="s">
        <v>753</v>
      </c>
      <c r="E111" s="1">
        <v>9.1468790774874424</v>
      </c>
      <c r="F111" s="149">
        <v>7.4669304679256525E-4</v>
      </c>
    </row>
    <row r="112" spans="2:6" x14ac:dyDescent="0.25">
      <c r="B112" s="61"/>
      <c r="C112" s="55"/>
      <c r="D112" s="42" t="s">
        <v>730</v>
      </c>
      <c r="E112" s="1">
        <v>108.15860219967617</v>
      </c>
      <c r="F112" s="149">
        <v>8.8293805492709737E-3</v>
      </c>
    </row>
    <row r="113" spans="2:6" x14ac:dyDescent="0.25">
      <c r="B113" s="61"/>
      <c r="C113" s="55"/>
      <c r="D113" s="42" t="s">
        <v>731</v>
      </c>
      <c r="E113" s="1">
        <v>18.293758154974885</v>
      </c>
      <c r="F113" s="149">
        <v>1.4933860935851305E-3</v>
      </c>
    </row>
    <row r="114" spans="2:6" x14ac:dyDescent="0.25">
      <c r="B114" s="61"/>
      <c r="C114" s="55"/>
      <c r="D114" s="42" t="s">
        <v>732</v>
      </c>
      <c r="E114" s="1">
        <v>39.694839820145781</v>
      </c>
      <c r="F114" s="149">
        <v>3.2404343204009288E-3</v>
      </c>
    </row>
    <row r="115" spans="2:6" x14ac:dyDescent="0.25">
      <c r="B115" s="61"/>
      <c r="C115" s="55"/>
      <c r="D115" s="42" t="s">
        <v>733</v>
      </c>
      <c r="E115" s="1">
        <v>180.73952414829705</v>
      </c>
      <c r="F115" s="149">
        <v>1.4754425506104066E-2</v>
      </c>
    </row>
    <row r="116" spans="2:6" x14ac:dyDescent="0.25">
      <c r="B116" s="61"/>
      <c r="C116" s="55"/>
      <c r="D116" s="42" t="s">
        <v>734</v>
      </c>
      <c r="E116" s="1">
        <v>24.720399173713083</v>
      </c>
      <c r="F116" s="149">
        <v>2.0180162020922458E-3</v>
      </c>
    </row>
    <row r="117" spans="2:6" x14ac:dyDescent="0.25">
      <c r="B117" s="61"/>
      <c r="C117" s="55"/>
      <c r="D117" s="42" t="s">
        <v>754</v>
      </c>
      <c r="E117" s="1">
        <v>9.1468790774874424</v>
      </c>
      <c r="F117" s="149">
        <v>7.4669304679256525E-4</v>
      </c>
    </row>
    <row r="118" spans="2:6" x14ac:dyDescent="0.25">
      <c r="B118" s="61"/>
      <c r="C118" s="55"/>
      <c r="D118" s="42" t="s">
        <v>736</v>
      </c>
      <c r="E118" s="1">
        <v>51.451828652671075</v>
      </c>
      <c r="F118" s="149">
        <v>4.2002001310227468E-3</v>
      </c>
    </row>
    <row r="119" spans="2:6" x14ac:dyDescent="0.25">
      <c r="B119" s="61"/>
      <c r="C119" s="55"/>
      <c r="D119" s="42" t="s">
        <v>737</v>
      </c>
      <c r="E119" s="1">
        <v>59.303651914452089</v>
      </c>
      <c r="F119" s="149">
        <v>4.8411730557272985E-3</v>
      </c>
    </row>
    <row r="120" spans="2:6" x14ac:dyDescent="0.25">
      <c r="B120" s="61"/>
      <c r="C120" s="55"/>
      <c r="D120" s="42" t="s">
        <v>755</v>
      </c>
      <c r="E120" s="1">
        <v>24.720399173713083</v>
      </c>
      <c r="F120" s="149">
        <v>2.0180162020922458E-3</v>
      </c>
    </row>
    <row r="121" spans="2:6" x14ac:dyDescent="0.25">
      <c r="B121" s="61"/>
      <c r="C121" s="55"/>
      <c r="D121" s="42" t="s">
        <v>746</v>
      </c>
      <c r="E121" s="1">
        <v>33.867278251200524</v>
      </c>
      <c r="F121" s="149">
        <v>2.7647092488848109E-3</v>
      </c>
    </row>
    <row r="122" spans="2:6" x14ac:dyDescent="0.25">
      <c r="B122" s="61"/>
      <c r="C122" s="55"/>
      <c r="D122" s="42" t="s">
        <v>738</v>
      </c>
      <c r="E122" s="1">
        <v>71.305864256539394</v>
      </c>
      <c r="F122" s="149">
        <v>5.8209573543983014E-3</v>
      </c>
    </row>
    <row r="123" spans="2:6" x14ac:dyDescent="0.25">
      <c r="B123" s="61"/>
      <c r="C123" s="55"/>
      <c r="D123" s="42" t="s">
        <v>739</v>
      </c>
      <c r="E123" s="1">
        <v>15.805512218196805</v>
      </c>
      <c r="F123" s="149">
        <v>1.2902615169986861E-3</v>
      </c>
    </row>
    <row r="124" spans="2:6" x14ac:dyDescent="0.25">
      <c r="B124" s="61"/>
      <c r="C124" s="55"/>
      <c r="D124" s="42" t="s">
        <v>724</v>
      </c>
      <c r="E124" s="1">
        <v>49.672790469397327</v>
      </c>
      <c r="F124" s="149">
        <v>4.054970765883497E-3</v>
      </c>
    </row>
    <row r="125" spans="2:6" x14ac:dyDescent="0.25">
      <c r="B125" s="61"/>
      <c r="C125" s="55"/>
      <c r="D125" s="42" t="s">
        <v>740</v>
      </c>
      <c r="E125" s="1">
        <v>18.293758154974885</v>
      </c>
      <c r="F125" s="149">
        <v>1.4933860935851305E-3</v>
      </c>
    </row>
    <row r="126" spans="2:6" x14ac:dyDescent="0.25">
      <c r="B126" s="61"/>
      <c r="C126" s="55"/>
      <c r="D126" s="42" t="s">
        <v>741</v>
      </c>
      <c r="E126" s="1">
        <v>22.928129602848493</v>
      </c>
      <c r="F126" s="149">
        <v>1.8717067106028171E-3</v>
      </c>
    </row>
    <row r="127" spans="2:6" x14ac:dyDescent="0.25">
      <c r="B127" s="61"/>
      <c r="C127" s="55"/>
      <c r="D127" s="42" t="s">
        <v>742</v>
      </c>
      <c r="E127" s="1">
        <v>23.657335479977817</v>
      </c>
      <c r="F127" s="149">
        <v>1.9312344417032382E-3</v>
      </c>
    </row>
    <row r="128" spans="2:6" x14ac:dyDescent="0.25">
      <c r="B128" s="61"/>
      <c r="C128" s="55"/>
      <c r="D128" s="42" t="s">
        <v>743</v>
      </c>
      <c r="E128" s="1">
        <v>13.781250525361049</v>
      </c>
      <c r="F128" s="149">
        <v>1.1250136638102516E-3</v>
      </c>
    </row>
    <row r="129" spans="2:6" x14ac:dyDescent="0.25">
      <c r="B129" s="61"/>
      <c r="C129" s="55"/>
      <c r="D129" s="42" t="s">
        <v>756</v>
      </c>
      <c r="E129" s="1">
        <v>40.989895635852214</v>
      </c>
      <c r="F129" s="149">
        <v>3.3461544424889422E-3</v>
      </c>
    </row>
    <row r="130" spans="2:6" x14ac:dyDescent="0.25">
      <c r="B130" s="61"/>
      <c r="C130" s="55"/>
      <c r="D130" s="42" t="s">
        <v>744</v>
      </c>
      <c r="E130" s="1">
        <v>65.478302687594137</v>
      </c>
      <c r="F130" s="149">
        <v>5.3452322828821831E-3</v>
      </c>
    </row>
    <row r="131" spans="2:6" x14ac:dyDescent="0.25">
      <c r="B131" s="61"/>
      <c r="C131" s="55"/>
      <c r="D131" s="42" t="s">
        <v>745</v>
      </c>
      <c r="E131" s="1">
        <v>418.90030046009508</v>
      </c>
      <c r="F131" s="149">
        <v>3.4196356921643023E-2</v>
      </c>
    </row>
    <row r="132" spans="2:6" x14ac:dyDescent="0.25">
      <c r="B132" s="61"/>
      <c r="C132" s="55"/>
      <c r="D132" s="42" t="s">
        <v>725</v>
      </c>
      <c r="E132" s="1">
        <v>10940.647626865202</v>
      </c>
      <c r="F132" s="149">
        <v>0.89312490535644584</v>
      </c>
    </row>
    <row r="133" spans="2:6" x14ac:dyDescent="0.25">
      <c r="B133" s="61"/>
      <c r="C133" s="55" t="s">
        <v>726</v>
      </c>
      <c r="D133" s="55"/>
      <c r="E133" s="63">
        <v>12249.851685077345</v>
      </c>
      <c r="F133" s="151">
        <v>0.85651319291549266</v>
      </c>
    </row>
    <row r="134" spans="2:6" x14ac:dyDescent="0.25">
      <c r="B134" s="61"/>
      <c r="C134" s="55" t="s">
        <v>2</v>
      </c>
      <c r="D134" s="42" t="s">
        <v>727</v>
      </c>
      <c r="E134" s="1">
        <v>107.05404638564843</v>
      </c>
      <c r="F134" s="149">
        <v>0.47270234783681586</v>
      </c>
    </row>
    <row r="135" spans="2:6" x14ac:dyDescent="0.25">
      <c r="B135" s="61"/>
      <c r="C135" s="55"/>
      <c r="D135" s="42" t="s">
        <v>729</v>
      </c>
      <c r="E135" s="1">
        <v>29.818754865529016</v>
      </c>
      <c r="F135" s="149">
        <v>0.13166616218997637</v>
      </c>
    </row>
    <row r="136" spans="2:6" x14ac:dyDescent="0.25">
      <c r="B136" s="61"/>
      <c r="C136" s="55"/>
      <c r="D136" s="42" t="s">
        <v>695</v>
      </c>
      <c r="E136" s="1">
        <v>89.599622411514275</v>
      </c>
      <c r="F136" s="149">
        <v>0.39563148997320768</v>
      </c>
    </row>
    <row r="137" spans="2:6" x14ac:dyDescent="0.25">
      <c r="B137" s="61"/>
      <c r="C137" s="55" t="s">
        <v>367</v>
      </c>
      <c r="D137" s="55"/>
      <c r="E137" s="63">
        <v>226.47242366269174</v>
      </c>
      <c r="F137" s="151">
        <v>1.583501773616923E-2</v>
      </c>
    </row>
    <row r="138" spans="2:6" x14ac:dyDescent="0.25">
      <c r="B138" s="61"/>
      <c r="C138" s="55" t="s">
        <v>375</v>
      </c>
      <c r="D138" s="42" t="s">
        <v>695</v>
      </c>
      <c r="E138" s="1">
        <v>8.9148869555162804</v>
      </c>
      <c r="F138" s="149">
        <v>1</v>
      </c>
    </row>
    <row r="139" spans="2:6" x14ac:dyDescent="0.25">
      <c r="B139" s="61"/>
      <c r="C139" s="55" t="s">
        <v>751</v>
      </c>
      <c r="D139" s="55"/>
      <c r="E139" s="63">
        <v>8.9148869555162804</v>
      </c>
      <c r="F139" s="151">
        <v>6.2333148898869413E-4</v>
      </c>
    </row>
    <row r="140" spans="2:6" x14ac:dyDescent="0.25">
      <c r="B140" s="61"/>
      <c r="C140" s="55" t="s">
        <v>5</v>
      </c>
      <c r="D140" s="42" t="s">
        <v>695</v>
      </c>
      <c r="E140" s="1">
        <v>1816.7610043044087</v>
      </c>
      <c r="F140" s="149">
        <v>1</v>
      </c>
    </row>
    <row r="141" spans="2:6" x14ac:dyDescent="0.25">
      <c r="B141" s="57"/>
      <c r="C141" s="55" t="s">
        <v>368</v>
      </c>
      <c r="D141" s="55"/>
      <c r="E141" s="63">
        <v>1816.7610043044087</v>
      </c>
      <c r="F141" s="151">
        <v>0.12702845785934927</v>
      </c>
    </row>
    <row r="142" spans="2:6" x14ac:dyDescent="0.25">
      <c r="B142" s="58" t="s">
        <v>716</v>
      </c>
      <c r="C142" s="58"/>
      <c r="D142" s="58"/>
      <c r="E142" s="59">
        <v>14301.999999999964</v>
      </c>
      <c r="F142" s="152">
        <v>0.1556362152747735</v>
      </c>
    </row>
    <row r="143" spans="2:6" x14ac:dyDescent="0.25">
      <c r="B143" s="61" t="s">
        <v>7</v>
      </c>
      <c r="C143" s="55" t="s">
        <v>723</v>
      </c>
      <c r="D143" s="42" t="s">
        <v>730</v>
      </c>
      <c r="E143" s="1">
        <v>16.919893236902148</v>
      </c>
      <c r="F143" s="149">
        <v>1.8210981222886442E-3</v>
      </c>
    </row>
    <row r="144" spans="2:6" x14ac:dyDescent="0.25">
      <c r="B144" s="61"/>
      <c r="C144" s="55"/>
      <c r="D144" s="42" t="s">
        <v>732</v>
      </c>
      <c r="E144" s="1">
        <v>20.744156011881699</v>
      </c>
      <c r="F144" s="149">
        <v>2.2327057879602224E-3</v>
      </c>
    </row>
    <row r="145" spans="2:6" x14ac:dyDescent="0.25">
      <c r="B145" s="61"/>
      <c r="C145" s="55"/>
      <c r="D145" s="42" t="s">
        <v>733</v>
      </c>
      <c r="E145" s="1">
        <v>9.9615891527995064</v>
      </c>
      <c r="F145" s="149">
        <v>1.07217173578901E-3</v>
      </c>
    </row>
    <row r="146" spans="2:6" x14ac:dyDescent="0.25">
      <c r="B146" s="61"/>
      <c r="C146" s="55"/>
      <c r="D146" s="42" t="s">
        <v>757</v>
      </c>
      <c r="E146" s="1">
        <v>10.37207800594085</v>
      </c>
      <c r="F146" s="149">
        <v>1.1163528939801112E-3</v>
      </c>
    </row>
    <row r="147" spans="2:6" x14ac:dyDescent="0.25">
      <c r="B147" s="61"/>
      <c r="C147" s="55"/>
      <c r="D147" s="42" t="s">
        <v>736</v>
      </c>
      <c r="E147" s="1">
        <v>13.095630461922596</v>
      </c>
      <c r="F147" s="149">
        <v>1.4094904566170656E-3</v>
      </c>
    </row>
    <row r="148" spans="2:6" x14ac:dyDescent="0.25">
      <c r="B148" s="61"/>
      <c r="C148" s="55"/>
      <c r="D148" s="42" t="s">
        <v>737</v>
      </c>
      <c r="E148" s="1">
        <v>26.881482389701652</v>
      </c>
      <c r="F148" s="149">
        <v>2.893269858077654E-3</v>
      </c>
    </row>
    <row r="149" spans="2:6" x14ac:dyDescent="0.25">
      <c r="B149" s="61"/>
      <c r="C149" s="55"/>
      <c r="D149" s="42" t="s">
        <v>739</v>
      </c>
      <c r="E149" s="1">
        <v>19.923178305599013</v>
      </c>
      <c r="F149" s="149">
        <v>2.1443434715780201E-3</v>
      </c>
    </row>
    <row r="150" spans="2:6" x14ac:dyDescent="0.25">
      <c r="B150" s="61"/>
      <c r="C150" s="55"/>
      <c r="D150" s="42" t="s">
        <v>740</v>
      </c>
      <c r="E150" s="1">
        <v>10.37207800594085</v>
      </c>
      <c r="F150" s="149">
        <v>1.1163528939801112E-3</v>
      </c>
    </row>
    <row r="151" spans="2:6" x14ac:dyDescent="0.25">
      <c r="B151" s="61"/>
      <c r="C151" s="55"/>
      <c r="D151" s="42" t="s">
        <v>741</v>
      </c>
      <c r="E151" s="1">
        <v>6.547815230961298</v>
      </c>
      <c r="F151" s="149">
        <v>7.0474522830853278E-4</v>
      </c>
    </row>
    <row r="152" spans="2:6" x14ac:dyDescent="0.25">
      <c r="B152" s="61"/>
      <c r="C152" s="55"/>
      <c r="D152" s="42" t="s">
        <v>742</v>
      </c>
      <c r="E152" s="1">
        <v>10.37207800594085</v>
      </c>
      <c r="F152" s="149">
        <v>1.1163528939801112E-3</v>
      </c>
    </row>
    <row r="153" spans="2:6" x14ac:dyDescent="0.25">
      <c r="B153" s="61"/>
      <c r="C153" s="55"/>
      <c r="D153" s="42" t="s">
        <v>745</v>
      </c>
      <c r="E153" s="1">
        <v>88.103930827833423</v>
      </c>
      <c r="F153" s="149">
        <v>9.4826782149478837E-3</v>
      </c>
    </row>
    <row r="154" spans="2:6" x14ac:dyDescent="0.25">
      <c r="B154" s="61"/>
      <c r="C154" s="55"/>
      <c r="D154" s="42" t="s">
        <v>725</v>
      </c>
      <c r="E154" s="1">
        <v>9057.7448486925823</v>
      </c>
      <c r="F154" s="149">
        <v>0.97489043844249268</v>
      </c>
    </row>
    <row r="155" spans="2:6" x14ac:dyDescent="0.25">
      <c r="B155" s="61"/>
      <c r="C155" s="55" t="s">
        <v>726</v>
      </c>
      <c r="D155" s="55"/>
      <c r="E155" s="63">
        <v>9291.0387583280062</v>
      </c>
      <c r="F155" s="151">
        <v>0.94478734577263046</v>
      </c>
    </row>
    <row r="156" spans="2:6" x14ac:dyDescent="0.25">
      <c r="B156" s="61"/>
      <c r="C156" s="55" t="s">
        <v>2</v>
      </c>
      <c r="D156" s="42" t="s">
        <v>727</v>
      </c>
      <c r="E156" s="1">
        <v>151.63944286880559</v>
      </c>
      <c r="F156" s="149">
        <v>0.4658281441973075</v>
      </c>
    </row>
    <row r="157" spans="2:6" x14ac:dyDescent="0.25">
      <c r="B157" s="61"/>
      <c r="C157" s="55"/>
      <c r="D157" s="42" t="s">
        <v>728</v>
      </c>
      <c r="E157" s="1">
        <v>10.37207800594085</v>
      </c>
      <c r="F157" s="149">
        <v>3.1862461095674907E-2</v>
      </c>
    </row>
    <row r="158" spans="2:6" x14ac:dyDescent="0.25">
      <c r="B158" s="61"/>
      <c r="C158" s="55"/>
      <c r="D158" s="42" t="s">
        <v>729</v>
      </c>
      <c r="E158" s="1">
        <v>33.42929762066295</v>
      </c>
      <c r="F158" s="149">
        <v>0.10269298922395564</v>
      </c>
    </row>
    <row r="159" spans="2:6" x14ac:dyDescent="0.25">
      <c r="B159" s="61"/>
      <c r="C159" s="55"/>
      <c r="D159" s="42" t="s">
        <v>695</v>
      </c>
      <c r="E159" s="1">
        <v>130.08576197796094</v>
      </c>
      <c r="F159" s="149">
        <v>0.39961640548306188</v>
      </c>
    </row>
    <row r="160" spans="2:6" x14ac:dyDescent="0.25">
      <c r="B160" s="61"/>
      <c r="C160" s="55" t="s">
        <v>367</v>
      </c>
      <c r="D160" s="55"/>
      <c r="E160" s="63">
        <v>325.52658047337036</v>
      </c>
      <c r="F160" s="151">
        <v>3.3102153800424222E-2</v>
      </c>
    </row>
    <row r="161" spans="2:6" x14ac:dyDescent="0.25">
      <c r="B161" s="61"/>
      <c r="C161" s="55" t="s">
        <v>5</v>
      </c>
      <c r="D161" s="42" t="s">
        <v>695</v>
      </c>
      <c r="E161" s="1">
        <v>217.43466119857786</v>
      </c>
      <c r="F161" s="149">
        <v>1</v>
      </c>
    </row>
    <row r="162" spans="2:6" x14ac:dyDescent="0.25">
      <c r="B162" s="57"/>
      <c r="C162" s="55" t="s">
        <v>368</v>
      </c>
      <c r="D162" s="55"/>
      <c r="E162" s="63">
        <v>217.43466119857786</v>
      </c>
      <c r="F162" s="151">
        <v>2.2110500426945172E-2</v>
      </c>
    </row>
    <row r="163" spans="2:6" x14ac:dyDescent="0.25">
      <c r="B163" s="58" t="s">
        <v>32</v>
      </c>
      <c r="C163" s="58"/>
      <c r="D163" s="58"/>
      <c r="E163" s="59">
        <v>9833.9999999999563</v>
      </c>
      <c r="F163" s="152">
        <v>0.10701486092938887</v>
      </c>
    </row>
    <row r="164" spans="2:6" x14ac:dyDescent="0.25">
      <c r="B164" s="61" t="s">
        <v>17</v>
      </c>
      <c r="C164" s="55" t="s">
        <v>723</v>
      </c>
      <c r="D164" s="42" t="s">
        <v>753</v>
      </c>
      <c r="E164" s="1">
        <v>4.454688040507393</v>
      </c>
      <c r="F164" s="149">
        <v>1.6749530974828376E-3</v>
      </c>
    </row>
    <row r="165" spans="2:6" x14ac:dyDescent="0.25">
      <c r="B165" s="61"/>
      <c r="C165" s="55"/>
      <c r="D165" s="42" t="s">
        <v>730</v>
      </c>
      <c r="E165" s="1">
        <v>4.5061714282335963</v>
      </c>
      <c r="F165" s="149">
        <v>1.6943107402530577E-3</v>
      </c>
    </row>
    <row r="166" spans="2:6" x14ac:dyDescent="0.25">
      <c r="B166" s="61"/>
      <c r="C166" s="55"/>
      <c r="D166" s="42" t="s">
        <v>731</v>
      </c>
      <c r="E166" s="1">
        <v>2.2788274079798994</v>
      </c>
      <c r="F166" s="149">
        <v>8.568341915116388E-4</v>
      </c>
    </row>
    <row r="167" spans="2:6" x14ac:dyDescent="0.25">
      <c r="B167" s="61"/>
      <c r="C167" s="55"/>
      <c r="D167" s="42" t="s">
        <v>733</v>
      </c>
      <c r="E167" s="1">
        <v>4.5576548159597987</v>
      </c>
      <c r="F167" s="149">
        <v>1.7136683830232776E-3</v>
      </c>
    </row>
    <row r="168" spans="2:6" x14ac:dyDescent="0.25">
      <c r="B168" s="61"/>
      <c r="C168" s="55"/>
      <c r="D168" s="42" t="s">
        <v>734</v>
      </c>
      <c r="E168" s="1">
        <v>4.5061714282335963</v>
      </c>
      <c r="F168" s="149">
        <v>1.6943107402530577E-3</v>
      </c>
    </row>
    <row r="169" spans="2:6" x14ac:dyDescent="0.25">
      <c r="B169" s="61"/>
      <c r="C169" s="55"/>
      <c r="D169" s="42" t="s">
        <v>757</v>
      </c>
      <c r="E169" s="1">
        <v>2.2273440202536965</v>
      </c>
      <c r="F169" s="149">
        <v>8.3747654874141882E-4</v>
      </c>
    </row>
    <row r="170" spans="2:6" x14ac:dyDescent="0.25">
      <c r="B170" s="61"/>
      <c r="C170" s="55"/>
      <c r="D170" s="42" t="s">
        <v>736</v>
      </c>
      <c r="E170" s="1">
        <v>13.632012268393662</v>
      </c>
      <c r="F170" s="149">
        <v>5.1256072178893384E-3</v>
      </c>
    </row>
    <row r="171" spans="2:6" x14ac:dyDescent="0.25">
      <c r="B171" s="61"/>
      <c r="C171" s="55"/>
      <c r="D171" s="42" t="s">
        <v>737</v>
      </c>
      <c r="E171" s="1">
        <v>2.2273440202536965</v>
      </c>
      <c r="F171" s="149">
        <v>8.3747654874141882E-4</v>
      </c>
    </row>
    <row r="172" spans="2:6" x14ac:dyDescent="0.25">
      <c r="B172" s="61"/>
      <c r="C172" s="55"/>
      <c r="D172" s="42" t="s">
        <v>724</v>
      </c>
      <c r="E172" s="1">
        <v>3.0096651522287656</v>
      </c>
      <c r="F172" s="149">
        <v>1.1316276074267025E-3</v>
      </c>
    </row>
    <row r="173" spans="2:6" x14ac:dyDescent="0.25">
      <c r="B173" s="61"/>
      <c r="C173" s="55"/>
      <c r="D173" s="42" t="s">
        <v>741</v>
      </c>
      <c r="E173" s="1">
        <v>2.2273440202536965</v>
      </c>
      <c r="F173" s="149">
        <v>8.3747654874141882E-4</v>
      </c>
    </row>
    <row r="174" spans="2:6" x14ac:dyDescent="0.25">
      <c r="B174" s="61"/>
      <c r="C174" s="55"/>
      <c r="D174" s="42" t="s">
        <v>745</v>
      </c>
      <c r="E174" s="1">
        <v>14.35231880440206</v>
      </c>
      <c r="F174" s="149">
        <v>5.3964409222146768E-3</v>
      </c>
    </row>
    <row r="175" spans="2:6" x14ac:dyDescent="0.25">
      <c r="B175" s="61"/>
      <c r="C175" s="55"/>
      <c r="D175" s="42" t="s">
        <v>725</v>
      </c>
      <c r="E175" s="1">
        <v>2601.6101791663791</v>
      </c>
      <c r="F175" s="149">
        <v>0.9781998174537212</v>
      </c>
    </row>
    <row r="176" spans="2:6" x14ac:dyDescent="0.25">
      <c r="B176" s="61"/>
      <c r="C176" s="55" t="s">
        <v>726</v>
      </c>
      <c r="D176" s="55"/>
      <c r="E176" s="63">
        <v>2659.5897205730789</v>
      </c>
      <c r="F176" s="151">
        <v>0.9710075650138994</v>
      </c>
    </row>
    <row r="177" spans="2:6" x14ac:dyDescent="0.25">
      <c r="B177" s="61"/>
      <c r="C177" s="55" t="s">
        <v>2</v>
      </c>
      <c r="D177" s="42" t="s">
        <v>758</v>
      </c>
      <c r="E177" s="1">
        <v>6.8470134321801659</v>
      </c>
      <c r="F177" s="149">
        <v>0.16696149974463506</v>
      </c>
    </row>
    <row r="178" spans="2:6" x14ac:dyDescent="0.25">
      <c r="B178" s="61"/>
      <c r="C178" s="55"/>
      <c r="D178" s="42" t="s">
        <v>750</v>
      </c>
      <c r="E178" s="1">
        <v>11.353184860413762</v>
      </c>
      <c r="F178" s="149">
        <v>0.27684256646320088</v>
      </c>
    </row>
    <row r="179" spans="2:6" x14ac:dyDescent="0.25">
      <c r="B179" s="61"/>
      <c r="C179" s="55"/>
      <c r="D179" s="42" t="s">
        <v>695</v>
      </c>
      <c r="E179" s="1">
        <v>22.809336496279933</v>
      </c>
      <c r="F179" s="149">
        <v>0.55619593379216392</v>
      </c>
    </row>
    <row r="180" spans="2:6" x14ac:dyDescent="0.25">
      <c r="B180" s="61"/>
      <c r="C180" s="55" t="s">
        <v>367</v>
      </c>
      <c r="D180" s="55"/>
      <c r="E180" s="63">
        <v>41.009534788873864</v>
      </c>
      <c r="F180" s="151">
        <v>1.4972447896631521E-2</v>
      </c>
    </row>
    <row r="181" spans="2:6" x14ac:dyDescent="0.25">
      <c r="B181" s="61"/>
      <c r="C181" s="55" t="s">
        <v>5</v>
      </c>
      <c r="D181" s="42" t="s">
        <v>695</v>
      </c>
      <c r="E181" s="1">
        <v>38.400744638055805</v>
      </c>
      <c r="F181" s="149">
        <v>1</v>
      </c>
    </row>
    <row r="182" spans="2:6" x14ac:dyDescent="0.25">
      <c r="B182" s="57"/>
      <c r="C182" s="55" t="s">
        <v>368</v>
      </c>
      <c r="D182" s="55"/>
      <c r="E182" s="63">
        <v>38.400744638055805</v>
      </c>
      <c r="F182" s="151">
        <v>1.4019987089469034E-2</v>
      </c>
    </row>
    <row r="183" spans="2:6" x14ac:dyDescent="0.25">
      <c r="B183" s="58" t="s">
        <v>33</v>
      </c>
      <c r="C183" s="58"/>
      <c r="D183" s="58"/>
      <c r="E183" s="59">
        <v>2739.0000000000086</v>
      </c>
      <c r="F183" s="152">
        <v>2.9806152540736056E-2</v>
      </c>
    </row>
    <row r="184" spans="2:6" x14ac:dyDescent="0.25">
      <c r="B184" s="61" t="s">
        <v>15</v>
      </c>
      <c r="C184" s="55" t="s">
        <v>723</v>
      </c>
      <c r="D184" s="42" t="s">
        <v>744</v>
      </c>
      <c r="E184" s="1">
        <v>2.7223495221595035</v>
      </c>
      <c r="F184" s="149">
        <v>1.269330421517785E-3</v>
      </c>
    </row>
    <row r="185" spans="2:6" x14ac:dyDescent="0.25">
      <c r="B185" s="61"/>
      <c r="C185" s="55"/>
      <c r="D185" s="42" t="s">
        <v>725</v>
      </c>
      <c r="E185" s="1">
        <v>2141.9907023436344</v>
      </c>
      <c r="F185" s="149">
        <v>0.99873066957848211</v>
      </c>
    </row>
    <row r="186" spans="2:6" x14ac:dyDescent="0.25">
      <c r="B186" s="61"/>
      <c r="C186" s="55" t="s">
        <v>726</v>
      </c>
      <c r="D186" s="55"/>
      <c r="E186" s="63">
        <v>2144.7130518657941</v>
      </c>
      <c r="F186" s="151">
        <v>0.85857207840904504</v>
      </c>
    </row>
    <row r="187" spans="2:6" x14ac:dyDescent="0.25">
      <c r="B187" s="61"/>
      <c r="C187" s="55" t="s">
        <v>2</v>
      </c>
      <c r="D187" s="42" t="s">
        <v>727</v>
      </c>
      <c r="E187" s="1">
        <v>7.197142663846785</v>
      </c>
      <c r="F187" s="149">
        <v>2.0859180663153346E-2</v>
      </c>
    </row>
    <row r="188" spans="2:6" x14ac:dyDescent="0.25">
      <c r="B188" s="61"/>
      <c r="C188" s="55"/>
      <c r="D188" s="42" t="s">
        <v>729</v>
      </c>
      <c r="E188" s="1">
        <v>102.58045260777465</v>
      </c>
      <c r="F188" s="149">
        <v>0.2973046795643125</v>
      </c>
    </row>
    <row r="189" spans="2:6" x14ac:dyDescent="0.25">
      <c r="B189" s="61"/>
      <c r="C189" s="55"/>
      <c r="D189" s="42" t="s">
        <v>695</v>
      </c>
      <c r="E189" s="1">
        <v>235.25717766939647</v>
      </c>
      <c r="F189" s="149">
        <v>0.68183613977253421</v>
      </c>
    </row>
    <row r="190" spans="2:6" x14ac:dyDescent="0.25">
      <c r="B190" s="61"/>
      <c r="C190" s="55" t="s">
        <v>367</v>
      </c>
      <c r="D190" s="55"/>
      <c r="E190" s="63">
        <v>345.03477294101788</v>
      </c>
      <c r="F190" s="151">
        <v>0.13812440870336987</v>
      </c>
    </row>
    <row r="191" spans="2:6" x14ac:dyDescent="0.25">
      <c r="B191" s="61"/>
      <c r="C191" s="55" t="s">
        <v>5</v>
      </c>
      <c r="D191" s="42" t="s">
        <v>695</v>
      </c>
      <c r="E191" s="1">
        <v>8.2521751931876892</v>
      </c>
      <c r="F191" s="149">
        <v>1</v>
      </c>
    </row>
    <row r="192" spans="2:6" x14ac:dyDescent="0.25">
      <c r="B192" s="57"/>
      <c r="C192" s="55" t="s">
        <v>368</v>
      </c>
      <c r="D192" s="55"/>
      <c r="E192" s="63">
        <v>8.2521751931876892</v>
      </c>
      <c r="F192" s="151">
        <v>3.3035128875851445E-3</v>
      </c>
    </row>
    <row r="193" spans="2:6" x14ac:dyDescent="0.25">
      <c r="B193" s="58" t="s">
        <v>34</v>
      </c>
      <c r="C193" s="58"/>
      <c r="D193" s="58"/>
      <c r="E193" s="59">
        <v>2497.9999999999995</v>
      </c>
      <c r="F193" s="152">
        <v>2.7183559345293325E-2</v>
      </c>
    </row>
    <row r="194" spans="2:6" x14ac:dyDescent="0.25">
      <c r="B194" s="61" t="s">
        <v>717</v>
      </c>
      <c r="C194" s="55" t="s">
        <v>723</v>
      </c>
      <c r="D194" s="42" t="s">
        <v>757</v>
      </c>
      <c r="E194" s="1">
        <v>5.949027338208011</v>
      </c>
      <c r="F194" s="149">
        <v>6.0985984259162584E-4</v>
      </c>
    </row>
    <row r="195" spans="2:6" x14ac:dyDescent="0.25">
      <c r="B195" s="61"/>
      <c r="C195" s="55"/>
      <c r="D195" s="42" t="s">
        <v>738</v>
      </c>
      <c r="E195" s="1">
        <v>35.677687011277676</v>
      </c>
      <c r="F195" s="149">
        <v>3.6574699270562174E-3</v>
      </c>
    </row>
    <row r="196" spans="2:6" x14ac:dyDescent="0.25">
      <c r="B196" s="61"/>
      <c r="C196" s="55"/>
      <c r="D196" s="42" t="s">
        <v>739</v>
      </c>
      <c r="E196" s="1">
        <v>5.949027338208011</v>
      </c>
      <c r="F196" s="149">
        <v>6.0985984259162584E-4</v>
      </c>
    </row>
    <row r="197" spans="2:6" x14ac:dyDescent="0.25">
      <c r="B197" s="61"/>
      <c r="C197" s="55"/>
      <c r="D197" s="42" t="s">
        <v>745</v>
      </c>
      <c r="E197" s="1">
        <v>23.78787084384685</v>
      </c>
      <c r="F197" s="149">
        <v>2.4385948061197344E-3</v>
      </c>
    </row>
    <row r="198" spans="2:6" x14ac:dyDescent="0.25">
      <c r="B198" s="61"/>
      <c r="C198" s="55"/>
      <c r="D198" s="42" t="s">
        <v>725</v>
      </c>
      <c r="E198" s="1">
        <v>9683.3815317418739</v>
      </c>
      <c r="F198" s="149">
        <v>0.99268421558164077</v>
      </c>
    </row>
    <row r="199" spans="2:6" x14ac:dyDescent="0.25">
      <c r="B199" s="61"/>
      <c r="C199" s="55" t="s">
        <v>726</v>
      </c>
      <c r="D199" s="55"/>
      <c r="E199" s="63">
        <v>9754.7451442734146</v>
      </c>
      <c r="F199" s="151">
        <v>0.97304190965320769</v>
      </c>
    </row>
    <row r="200" spans="2:6" x14ac:dyDescent="0.25">
      <c r="B200" s="61"/>
      <c r="C200" s="55" t="s">
        <v>2</v>
      </c>
      <c r="D200" s="42" t="s">
        <v>727</v>
      </c>
      <c r="E200" s="1">
        <v>55.717293549202026</v>
      </c>
      <c r="F200" s="149">
        <v>0.55976727532547488</v>
      </c>
    </row>
    <row r="201" spans="2:6" x14ac:dyDescent="0.25">
      <c r="B201" s="61"/>
      <c r="C201" s="55"/>
      <c r="D201" s="42" t="s">
        <v>750</v>
      </c>
      <c r="E201" s="1">
        <v>11.889816167430828</v>
      </c>
      <c r="F201" s="149">
        <v>0.11945178195502738</v>
      </c>
    </row>
    <row r="202" spans="2:6" x14ac:dyDescent="0.25">
      <c r="B202" s="61"/>
      <c r="C202" s="55"/>
      <c r="D202" s="42" t="s">
        <v>695</v>
      </c>
      <c r="E202" s="1">
        <v>31.929422705355172</v>
      </c>
      <c r="F202" s="149">
        <v>0.32078094271949775</v>
      </c>
    </row>
    <row r="203" spans="2:6" x14ac:dyDescent="0.25">
      <c r="B203" s="61"/>
      <c r="C203" s="55" t="s">
        <v>367</v>
      </c>
      <c r="D203" s="55"/>
      <c r="E203" s="63">
        <v>99.536532421988028</v>
      </c>
      <c r="F203" s="151">
        <v>9.9288311642880753E-3</v>
      </c>
    </row>
    <row r="204" spans="2:6" x14ac:dyDescent="0.25">
      <c r="B204" s="61"/>
      <c r="C204" s="55" t="s">
        <v>5</v>
      </c>
      <c r="D204" s="42" t="s">
        <v>695</v>
      </c>
      <c r="E204" s="1">
        <v>170.71832330460319</v>
      </c>
      <c r="F204" s="149">
        <v>1</v>
      </c>
    </row>
    <row r="205" spans="2:6" x14ac:dyDescent="0.25">
      <c r="B205" s="57"/>
      <c r="C205" s="55" t="s">
        <v>368</v>
      </c>
      <c r="D205" s="55"/>
      <c r="E205" s="63">
        <v>170.71832330460319</v>
      </c>
      <c r="F205" s="151">
        <v>1.7029259182504048E-2</v>
      </c>
    </row>
    <row r="206" spans="2:6" x14ac:dyDescent="0.25">
      <c r="B206" s="58" t="s">
        <v>718</v>
      </c>
      <c r="C206" s="58"/>
      <c r="D206" s="58"/>
      <c r="E206" s="59">
        <v>10025.000000000007</v>
      </c>
      <c r="F206" s="152">
        <v>0.10909334765274853</v>
      </c>
    </row>
    <row r="207" spans="2:6" x14ac:dyDescent="0.25">
      <c r="B207" s="61" t="s">
        <v>9</v>
      </c>
      <c r="C207" s="55" t="s">
        <v>723</v>
      </c>
      <c r="D207" s="42" t="s">
        <v>732</v>
      </c>
      <c r="E207" s="1">
        <v>14.028694067338158</v>
      </c>
      <c r="F207" s="149">
        <v>2.7474702999436096E-3</v>
      </c>
    </row>
    <row r="208" spans="2:6" x14ac:dyDescent="0.25">
      <c r="B208" s="61"/>
      <c r="C208" s="55"/>
      <c r="D208" s="42" t="s">
        <v>733</v>
      </c>
      <c r="E208" s="1">
        <v>14.028694067338158</v>
      </c>
      <c r="F208" s="149">
        <v>2.7474702999436096E-3</v>
      </c>
    </row>
    <row r="209" spans="2:6" x14ac:dyDescent="0.25">
      <c r="B209" s="61"/>
      <c r="C209" s="55"/>
      <c r="D209" s="42" t="s">
        <v>754</v>
      </c>
      <c r="E209" s="1">
        <v>5.109116142290091</v>
      </c>
      <c r="F209" s="149">
        <v>1.0006023933892758E-3</v>
      </c>
    </row>
    <row r="210" spans="2:6" x14ac:dyDescent="0.25">
      <c r="B210" s="61"/>
      <c r="C210" s="55"/>
      <c r="D210" s="42" t="s">
        <v>746</v>
      </c>
      <c r="E210" s="1">
        <v>4.7432676053585556</v>
      </c>
      <c r="F210" s="149">
        <v>9.2895224657785994E-4</v>
      </c>
    </row>
    <row r="211" spans="2:6" x14ac:dyDescent="0.25">
      <c r="B211" s="61"/>
      <c r="C211" s="55"/>
      <c r="D211" s="42" t="s">
        <v>738</v>
      </c>
      <c r="E211" s="1">
        <v>4.2232123931519041</v>
      </c>
      <c r="F211" s="149">
        <v>8.2710126579446067E-4</v>
      </c>
    </row>
    <row r="212" spans="2:6" x14ac:dyDescent="0.25">
      <c r="B212" s="61"/>
      <c r="C212" s="55"/>
      <c r="D212" s="42" t="s">
        <v>739</v>
      </c>
      <c r="E212" s="1">
        <v>5.109116142290091</v>
      </c>
      <c r="F212" s="149">
        <v>1.0006023933892758E-3</v>
      </c>
    </row>
    <row r="213" spans="2:6" x14ac:dyDescent="0.25">
      <c r="B213" s="61"/>
      <c r="C213" s="55"/>
      <c r="D213" s="42" t="s">
        <v>740</v>
      </c>
      <c r="E213" s="1">
        <v>5.109116142290091</v>
      </c>
      <c r="F213" s="149">
        <v>1.0006023933892758E-3</v>
      </c>
    </row>
    <row r="214" spans="2:6" x14ac:dyDescent="0.25">
      <c r="B214" s="61"/>
      <c r="C214" s="55"/>
      <c r="D214" s="42" t="s">
        <v>756</v>
      </c>
      <c r="E214" s="1">
        <v>10.218232284580182</v>
      </c>
      <c r="F214" s="149">
        <v>2.0012047867785515E-3</v>
      </c>
    </row>
    <row r="215" spans="2:6" x14ac:dyDescent="0.25">
      <c r="B215" s="61"/>
      <c r="C215" s="55"/>
      <c r="D215" s="42" t="s">
        <v>744</v>
      </c>
      <c r="E215" s="1">
        <v>4.2232123931519041</v>
      </c>
      <c r="F215" s="149">
        <v>8.2710126579446067E-4</v>
      </c>
    </row>
    <row r="216" spans="2:6" x14ac:dyDescent="0.25">
      <c r="B216" s="61"/>
      <c r="C216" s="55"/>
      <c r="D216" s="42" t="s">
        <v>745</v>
      </c>
      <c r="E216" s="1">
        <v>29.557151242945942</v>
      </c>
      <c r="F216" s="149">
        <v>5.788663919901408E-3</v>
      </c>
    </row>
    <row r="217" spans="2:6" x14ac:dyDescent="0.25">
      <c r="B217" s="61"/>
      <c r="C217" s="55"/>
      <c r="D217" s="42" t="s">
        <v>725</v>
      </c>
      <c r="E217" s="1">
        <v>5009.6904848888453</v>
      </c>
      <c r="F217" s="149">
        <v>0.98113022873509825</v>
      </c>
    </row>
    <row r="218" spans="2:6" x14ac:dyDescent="0.25">
      <c r="B218" s="61"/>
      <c r="C218" s="55" t="s">
        <v>726</v>
      </c>
      <c r="D218" s="55"/>
      <c r="E218" s="63">
        <v>5106.04029736958</v>
      </c>
      <c r="F218" s="151">
        <v>0.93878291917073142</v>
      </c>
    </row>
    <row r="219" spans="2:6" x14ac:dyDescent="0.25">
      <c r="B219" s="61"/>
      <c r="C219" s="55" t="s">
        <v>2</v>
      </c>
      <c r="D219" s="42" t="s">
        <v>759</v>
      </c>
      <c r="E219" s="1">
        <v>4.2232123931519041</v>
      </c>
      <c r="F219" s="149">
        <v>1.6839448925651212E-2</v>
      </c>
    </row>
    <row r="220" spans="2:6" x14ac:dyDescent="0.25">
      <c r="B220" s="61"/>
      <c r="C220" s="55"/>
      <c r="D220" s="42" t="s">
        <v>727</v>
      </c>
      <c r="E220" s="1">
        <v>23.196282814586127</v>
      </c>
      <c r="F220" s="149">
        <v>9.2491824553881524E-2</v>
      </c>
    </row>
    <row r="221" spans="2:6" x14ac:dyDescent="0.25">
      <c r="B221" s="61"/>
      <c r="C221" s="55"/>
      <c r="D221" s="42" t="s">
        <v>728</v>
      </c>
      <c r="E221" s="1">
        <v>4.2232123931519041</v>
      </c>
      <c r="F221" s="149">
        <v>1.6839448925651212E-2</v>
      </c>
    </row>
    <row r="222" spans="2:6" x14ac:dyDescent="0.25">
      <c r="B222" s="61"/>
      <c r="C222" s="55"/>
      <c r="D222" s="42" t="s">
        <v>760</v>
      </c>
      <c r="E222" s="1">
        <v>8.9664799985104597</v>
      </c>
      <c r="F222" s="149">
        <v>3.5752542832708789E-2</v>
      </c>
    </row>
    <row r="223" spans="2:6" x14ac:dyDescent="0.25">
      <c r="B223" s="61"/>
      <c r="C223" s="55"/>
      <c r="D223" s="42" t="s">
        <v>748</v>
      </c>
      <c r="E223" s="1">
        <v>4.2232123931519041</v>
      </c>
      <c r="F223" s="149">
        <v>1.6839448925651212E-2</v>
      </c>
    </row>
    <row r="224" spans="2:6" x14ac:dyDescent="0.25">
      <c r="B224" s="61"/>
      <c r="C224" s="55"/>
      <c r="D224" s="42" t="s">
        <v>729</v>
      </c>
      <c r="E224" s="1">
        <v>18.66465707088399</v>
      </c>
      <c r="F224" s="149">
        <v>7.4422621976010253E-2</v>
      </c>
    </row>
    <row r="225" spans="2:6" x14ac:dyDescent="0.25">
      <c r="B225" s="61"/>
      <c r="C225" s="55"/>
      <c r="D225" s="42" t="s">
        <v>695</v>
      </c>
      <c r="E225" s="1">
        <v>187.29573382883365</v>
      </c>
      <c r="F225" s="149">
        <v>0.74681466386044582</v>
      </c>
    </row>
    <row r="226" spans="2:6" x14ac:dyDescent="0.25">
      <c r="B226" s="61"/>
      <c r="C226" s="55" t="s">
        <v>367</v>
      </c>
      <c r="D226" s="55"/>
      <c r="E226" s="63">
        <v>250.79279089226992</v>
      </c>
      <c r="F226" s="151">
        <v>4.6110092092713974E-2</v>
      </c>
    </row>
    <row r="227" spans="2:6" x14ac:dyDescent="0.25">
      <c r="B227" s="61"/>
      <c r="C227" s="55" t="s">
        <v>375</v>
      </c>
      <c r="D227" s="42" t="s">
        <v>695</v>
      </c>
      <c r="E227" s="1">
        <v>5.109116142290091</v>
      </c>
      <c r="F227" s="149">
        <v>1</v>
      </c>
    </row>
    <row r="228" spans="2:6" x14ac:dyDescent="0.25">
      <c r="B228" s="61"/>
      <c r="C228" s="55" t="s">
        <v>751</v>
      </c>
      <c r="D228" s="55"/>
      <c r="E228" s="63">
        <v>5.109116142290091</v>
      </c>
      <c r="F228" s="151">
        <v>9.3934843579520483E-4</v>
      </c>
    </row>
    <row r="229" spans="2:6" x14ac:dyDescent="0.25">
      <c r="B229" s="61"/>
      <c r="C229" s="55" t="s">
        <v>5</v>
      </c>
      <c r="D229" s="42" t="s">
        <v>695</v>
      </c>
      <c r="E229" s="1">
        <v>77.05779559583172</v>
      </c>
      <c r="F229" s="149">
        <v>1</v>
      </c>
    </row>
    <row r="230" spans="2:6" x14ac:dyDescent="0.25">
      <c r="B230" s="57"/>
      <c r="C230" s="55" t="s">
        <v>368</v>
      </c>
      <c r="D230" s="55"/>
      <c r="E230" s="63">
        <v>77.05779559583172</v>
      </c>
      <c r="F230" s="151">
        <v>1.4167640300759725E-2</v>
      </c>
    </row>
    <row r="231" spans="2:6" x14ac:dyDescent="0.25">
      <c r="B231" s="58" t="s">
        <v>35</v>
      </c>
      <c r="C231" s="58"/>
      <c r="D231" s="58"/>
      <c r="E231" s="59">
        <v>5438.99999999997</v>
      </c>
      <c r="F231" s="152">
        <v>5.9187902033246441E-2</v>
      </c>
    </row>
    <row r="232" spans="2:6" x14ac:dyDescent="0.25">
      <c r="B232" s="61" t="s">
        <v>12</v>
      </c>
      <c r="C232" s="55" t="s">
        <v>723</v>
      </c>
      <c r="D232" s="42" t="s">
        <v>725</v>
      </c>
      <c r="E232" s="1">
        <v>1616.6834361138119</v>
      </c>
      <c r="F232" s="149">
        <v>1</v>
      </c>
    </row>
    <row r="233" spans="2:6" x14ac:dyDescent="0.25">
      <c r="B233" s="61"/>
      <c r="C233" s="55" t="s">
        <v>726</v>
      </c>
      <c r="D233" s="55"/>
      <c r="E233" s="63">
        <v>1616.6834361138119</v>
      </c>
      <c r="F233" s="151">
        <v>0.98278628335186369</v>
      </c>
    </row>
    <row r="234" spans="2:6" x14ac:dyDescent="0.25">
      <c r="B234" s="61"/>
      <c r="C234" s="55" t="s">
        <v>2</v>
      </c>
      <c r="D234" s="42" t="s">
        <v>727</v>
      </c>
      <c r="E234" s="1">
        <v>6.254598074218328</v>
      </c>
      <c r="F234" s="149">
        <v>0.22088125167156997</v>
      </c>
    </row>
    <row r="235" spans="2:6" x14ac:dyDescent="0.25">
      <c r="B235" s="61"/>
      <c r="C235" s="55"/>
      <c r="D235" s="42" t="s">
        <v>695</v>
      </c>
      <c r="E235" s="1">
        <v>22.061965811965809</v>
      </c>
      <c r="F235" s="149">
        <v>0.77911874832842998</v>
      </c>
    </row>
    <row r="236" spans="2:6" x14ac:dyDescent="0.25">
      <c r="B236" s="57"/>
      <c r="C236" s="55" t="s">
        <v>367</v>
      </c>
      <c r="D236" s="55"/>
      <c r="E236" s="63">
        <v>28.316563886184138</v>
      </c>
      <c r="F236" s="151">
        <v>1.7213716648136295E-2</v>
      </c>
    </row>
    <row r="237" spans="2:6" x14ac:dyDescent="0.25">
      <c r="B237" s="58" t="s">
        <v>36</v>
      </c>
      <c r="C237" s="58"/>
      <c r="D237" s="58"/>
      <c r="E237" s="59">
        <v>1644.9999999999961</v>
      </c>
      <c r="F237" s="152">
        <v>1.7901102931548209E-2</v>
      </c>
    </row>
    <row r="238" spans="2:6" x14ac:dyDescent="0.25">
      <c r="B238" s="61" t="s">
        <v>719</v>
      </c>
      <c r="C238" s="55" t="s">
        <v>723</v>
      </c>
      <c r="D238" s="42" t="s">
        <v>736</v>
      </c>
      <c r="E238" s="1">
        <v>3.1678321678321684</v>
      </c>
      <c r="F238" s="149">
        <v>1.1034925029062433E-3</v>
      </c>
    </row>
    <row r="239" spans="2:6" x14ac:dyDescent="0.25">
      <c r="B239" s="61"/>
      <c r="C239" s="55"/>
      <c r="D239" s="42" t="s">
        <v>725</v>
      </c>
      <c r="E239" s="1">
        <v>2867.565008779542</v>
      </c>
      <c r="F239" s="149">
        <v>0.99889650749709369</v>
      </c>
    </row>
    <row r="240" spans="2:6" x14ac:dyDescent="0.25">
      <c r="B240" s="61"/>
      <c r="C240" s="55" t="s">
        <v>726</v>
      </c>
      <c r="D240" s="55"/>
      <c r="E240" s="63">
        <v>2870.7328409473744</v>
      </c>
      <c r="F240" s="151">
        <v>0.95057378839316442</v>
      </c>
    </row>
    <row r="241" spans="2:6" x14ac:dyDescent="0.25">
      <c r="B241" s="61"/>
      <c r="C241" s="55" t="s">
        <v>2</v>
      </c>
      <c r="D241" s="42" t="s">
        <v>727</v>
      </c>
      <c r="E241" s="1">
        <v>8.9190408033680448</v>
      </c>
      <c r="F241" s="149">
        <v>5.975219773709526E-2</v>
      </c>
    </row>
    <row r="242" spans="2:6" x14ac:dyDescent="0.25">
      <c r="B242" s="61"/>
      <c r="C242" s="55"/>
      <c r="D242" s="42" t="s">
        <v>695</v>
      </c>
      <c r="E242" s="1">
        <v>140.34811824927615</v>
      </c>
      <c r="F242" s="149">
        <v>0.94024780226290483</v>
      </c>
    </row>
    <row r="243" spans="2:6" x14ac:dyDescent="0.25">
      <c r="B243" s="57"/>
      <c r="C243" s="55" t="s">
        <v>367</v>
      </c>
      <c r="D243" s="55"/>
      <c r="E243" s="63">
        <v>149.26715905264419</v>
      </c>
      <c r="F243" s="151">
        <v>4.9426211606835517E-2</v>
      </c>
    </row>
    <row r="244" spans="2:6" x14ac:dyDescent="0.25">
      <c r="B244" s="58" t="s">
        <v>720</v>
      </c>
      <c r="C244" s="58"/>
      <c r="D244" s="58"/>
      <c r="E244" s="59">
        <v>3020.0000000000186</v>
      </c>
      <c r="F244" s="152">
        <v>3.286403091384562E-2</v>
      </c>
    </row>
    <row r="245" spans="2:6" x14ac:dyDescent="0.25">
      <c r="B245" s="61" t="s">
        <v>16</v>
      </c>
      <c r="C245" s="55" t="s">
        <v>723</v>
      </c>
      <c r="D245" s="42" t="s">
        <v>737</v>
      </c>
      <c r="E245" s="1">
        <v>2.8390368342458934</v>
      </c>
      <c r="F245" s="149">
        <v>2.281276571478771E-3</v>
      </c>
    </row>
    <row r="246" spans="2:6" x14ac:dyDescent="0.25">
      <c r="B246" s="61"/>
      <c r="C246" s="55"/>
      <c r="D246" s="42" t="s">
        <v>725</v>
      </c>
      <c r="E246" s="1">
        <v>1241.6557647783313</v>
      </c>
      <c r="F246" s="149">
        <v>0.99771872342852119</v>
      </c>
    </row>
    <row r="247" spans="2:6" x14ac:dyDescent="0.25">
      <c r="B247" s="61"/>
      <c r="C247" s="55" t="s">
        <v>726</v>
      </c>
      <c r="D247" s="55"/>
      <c r="E247" s="63">
        <v>1244.4948016125772</v>
      </c>
      <c r="F247" s="151">
        <v>0.93641444816597685</v>
      </c>
    </row>
    <row r="248" spans="2:6" x14ac:dyDescent="0.25">
      <c r="B248" s="61"/>
      <c r="C248" s="55" t="s">
        <v>2</v>
      </c>
      <c r="D248" s="42" t="s">
        <v>727</v>
      </c>
      <c r="E248" s="1">
        <v>2.8390368342458934</v>
      </c>
      <c r="F248" s="149">
        <v>3.3596002239178871E-2</v>
      </c>
    </row>
    <row r="249" spans="2:6" x14ac:dyDescent="0.25">
      <c r="B249" s="61"/>
      <c r="C249" s="55"/>
      <c r="D249" s="42" t="s">
        <v>695</v>
      </c>
      <c r="E249" s="1">
        <v>81.666161553170426</v>
      </c>
      <c r="F249" s="149">
        <v>0.9664039977608212</v>
      </c>
    </row>
    <row r="250" spans="2:6" x14ac:dyDescent="0.25">
      <c r="B250" s="57"/>
      <c r="C250" s="55" t="s">
        <v>367</v>
      </c>
      <c r="D250" s="55"/>
      <c r="E250" s="63">
        <v>84.505198387416314</v>
      </c>
      <c r="F250" s="151">
        <v>6.3585551834023119E-2</v>
      </c>
    </row>
    <row r="251" spans="2:6" x14ac:dyDescent="0.25">
      <c r="B251" s="58" t="s">
        <v>37</v>
      </c>
      <c r="C251" s="58"/>
      <c r="D251" s="58"/>
      <c r="E251" s="59">
        <v>1328.9999999999936</v>
      </c>
      <c r="F251" s="152">
        <v>1.4462350027980249E-2</v>
      </c>
    </row>
    <row r="252" spans="2:6" x14ac:dyDescent="0.25">
      <c r="B252" s="61" t="s">
        <v>10</v>
      </c>
      <c r="C252" s="55" t="s">
        <v>723</v>
      </c>
      <c r="D252" s="42" t="s">
        <v>731</v>
      </c>
      <c r="E252" s="1">
        <v>12.526120103285638</v>
      </c>
      <c r="F252" s="149">
        <v>2.2823683559046772E-3</v>
      </c>
    </row>
    <row r="253" spans="2:6" x14ac:dyDescent="0.25">
      <c r="B253" s="61"/>
      <c r="C253" s="55"/>
      <c r="D253" s="42" t="s">
        <v>745</v>
      </c>
      <c r="E253" s="1">
        <v>10.569616604208706</v>
      </c>
      <c r="F253" s="149">
        <v>1.9258763505838384E-3</v>
      </c>
    </row>
    <row r="254" spans="2:6" x14ac:dyDescent="0.25">
      <c r="B254" s="61"/>
      <c r="C254" s="55"/>
      <c r="D254" s="42" t="s">
        <v>725</v>
      </c>
      <c r="E254" s="1">
        <v>5465.1156954566095</v>
      </c>
      <c r="F254" s="149">
        <v>0.99579175529351149</v>
      </c>
    </row>
    <row r="255" spans="2:6" x14ac:dyDescent="0.25">
      <c r="B255" s="61"/>
      <c r="C255" s="55" t="s">
        <v>726</v>
      </c>
      <c r="D255" s="55"/>
      <c r="E255" s="63">
        <v>5488.2114321641038</v>
      </c>
      <c r="F255" s="151">
        <v>0.90178418362736101</v>
      </c>
    </row>
    <row r="256" spans="2:6" x14ac:dyDescent="0.25">
      <c r="B256" s="61"/>
      <c r="C256" s="55" t="s">
        <v>2</v>
      </c>
      <c r="D256" s="42" t="s">
        <v>727</v>
      </c>
      <c r="E256" s="1">
        <v>153.89338404546882</v>
      </c>
      <c r="F256" s="149">
        <v>0.2574603164171364</v>
      </c>
    </row>
    <row r="257" spans="2:6" x14ac:dyDescent="0.25">
      <c r="B257" s="61"/>
      <c r="C257" s="55"/>
      <c r="D257" s="42" t="s">
        <v>695</v>
      </c>
      <c r="E257" s="1">
        <v>443.84294358387825</v>
      </c>
      <c r="F257" s="149">
        <v>0.7425396835828636</v>
      </c>
    </row>
    <row r="258" spans="2:6" x14ac:dyDescent="0.25">
      <c r="B258" s="57"/>
      <c r="C258" s="55" t="s">
        <v>367</v>
      </c>
      <c r="D258" s="55"/>
      <c r="E258" s="63">
        <v>597.7363276293471</v>
      </c>
      <c r="F258" s="151">
        <v>9.8215816372638973E-2</v>
      </c>
    </row>
    <row r="259" spans="2:6" x14ac:dyDescent="0.25">
      <c r="B259" s="58" t="s">
        <v>38</v>
      </c>
      <c r="C259" s="58"/>
      <c r="D259" s="58"/>
      <c r="E259" s="59">
        <v>6085.947759793451</v>
      </c>
      <c r="F259" s="152">
        <v>6.6228071297317961E-2</v>
      </c>
    </row>
    <row r="260" spans="2:6" x14ac:dyDescent="0.25">
      <c r="B260" s="61" t="s">
        <v>13</v>
      </c>
      <c r="C260" s="55" t="s">
        <v>723</v>
      </c>
      <c r="D260" s="42" t="s">
        <v>738</v>
      </c>
      <c r="E260" s="1">
        <v>4.1247184684684681</v>
      </c>
      <c r="F260" s="149">
        <v>1.9450033604956891E-3</v>
      </c>
    </row>
    <row r="261" spans="2:6" x14ac:dyDescent="0.25">
      <c r="B261" s="61"/>
      <c r="C261" s="55"/>
      <c r="D261" s="42" t="s">
        <v>745</v>
      </c>
      <c r="E261" s="1">
        <v>4.3878992628992624</v>
      </c>
      <c r="F261" s="149">
        <v>2.0691057770603491E-3</v>
      </c>
    </row>
    <row r="262" spans="2:6" x14ac:dyDescent="0.25">
      <c r="B262" s="61"/>
      <c r="C262" s="55"/>
      <c r="D262" s="42" t="s">
        <v>725</v>
      </c>
      <c r="E262" s="1">
        <v>2112.1615940691058</v>
      </c>
      <c r="F262" s="149">
        <v>0.99598589086244393</v>
      </c>
    </row>
    <row r="263" spans="2:6" x14ac:dyDescent="0.25">
      <c r="B263" s="61"/>
      <c r="C263" s="55" t="s">
        <v>726</v>
      </c>
      <c r="D263" s="55"/>
      <c r="E263" s="63">
        <v>2120.6742118004736</v>
      </c>
      <c r="F263" s="151">
        <v>0.94826495544902178</v>
      </c>
    </row>
    <row r="264" spans="2:6" x14ac:dyDescent="0.25">
      <c r="B264" s="61"/>
      <c r="C264" s="55" t="s">
        <v>2</v>
      </c>
      <c r="D264" s="42" t="s">
        <v>729</v>
      </c>
      <c r="E264" s="1">
        <v>58.972563472563451</v>
      </c>
      <c r="F264" s="149">
        <v>0.54438709062021595</v>
      </c>
    </row>
    <row r="265" spans="2:6" x14ac:dyDescent="0.25">
      <c r="B265" s="61"/>
      <c r="C265" s="55"/>
      <c r="D265" s="42" t="s">
        <v>750</v>
      </c>
      <c r="E265" s="1">
        <v>4.3878992628992624</v>
      </c>
      <c r="F265" s="149">
        <v>4.0505543137456655E-2</v>
      </c>
    </row>
    <row r="266" spans="2:6" x14ac:dyDescent="0.25">
      <c r="B266" s="61"/>
      <c r="C266" s="55"/>
      <c r="D266" s="42" t="s">
        <v>695</v>
      </c>
      <c r="E266" s="1">
        <v>44.967902298646514</v>
      </c>
      <c r="F266" s="149">
        <v>0.41510736624232741</v>
      </c>
    </row>
    <row r="267" spans="2:6" x14ac:dyDescent="0.25">
      <c r="B267" s="61"/>
      <c r="C267" s="55" t="s">
        <v>367</v>
      </c>
      <c r="D267" s="55"/>
      <c r="E267" s="63">
        <v>108.32836503410923</v>
      </c>
      <c r="F267" s="151">
        <v>4.8439308438480634E-2</v>
      </c>
    </row>
    <row r="268" spans="2:6" x14ac:dyDescent="0.25">
      <c r="B268" s="61"/>
      <c r="C268" s="55" t="s">
        <v>375</v>
      </c>
      <c r="D268" s="42" t="s">
        <v>695</v>
      </c>
      <c r="E268" s="1">
        <v>7.3704954954954953</v>
      </c>
      <c r="F268" s="149">
        <v>1</v>
      </c>
    </row>
    <row r="269" spans="2:6" x14ac:dyDescent="0.25">
      <c r="B269" s="57"/>
      <c r="C269" s="55" t="s">
        <v>751</v>
      </c>
      <c r="D269" s="55"/>
      <c r="E269" s="63">
        <v>7.3704954954954953</v>
      </c>
      <c r="F269" s="151">
        <v>3.295736112497622E-3</v>
      </c>
    </row>
    <row r="270" spans="2:6" x14ac:dyDescent="0.25">
      <c r="B270" s="58" t="s">
        <v>39</v>
      </c>
      <c r="C270" s="58"/>
      <c r="D270" s="58"/>
      <c r="E270" s="59">
        <v>2236.3730723300782</v>
      </c>
      <c r="F270" s="152">
        <v>2.433650125296263E-2</v>
      </c>
    </row>
    <row r="271" spans="2:6" x14ac:dyDescent="0.25">
      <c r="B271" s="61" t="s">
        <v>1</v>
      </c>
      <c r="C271" s="55" t="s">
        <v>723</v>
      </c>
      <c r="D271" s="42" t="s">
        <v>733</v>
      </c>
      <c r="E271" s="1">
        <v>2.7268697471541548</v>
      </c>
      <c r="F271" s="149">
        <v>8.3835457090102223E-4</v>
      </c>
    </row>
    <row r="272" spans="2:6" x14ac:dyDescent="0.25">
      <c r="B272" s="61"/>
      <c r="C272" s="55"/>
      <c r="D272" s="42" t="s">
        <v>738</v>
      </c>
      <c r="E272" s="1">
        <v>1.3634348735770774</v>
      </c>
      <c r="F272" s="149">
        <v>4.1917728545051112E-4</v>
      </c>
    </row>
    <row r="273" spans="2:6" x14ac:dyDescent="0.25">
      <c r="B273" s="61"/>
      <c r="C273" s="55"/>
      <c r="D273" s="42" t="s">
        <v>745</v>
      </c>
      <c r="E273" s="1">
        <v>10.071246187065155</v>
      </c>
      <c r="F273" s="149">
        <v>3.0963251121206748E-3</v>
      </c>
    </row>
    <row r="274" spans="2:6" x14ac:dyDescent="0.25">
      <c r="B274" s="61"/>
      <c r="C274" s="55"/>
      <c r="D274" s="42" t="s">
        <v>725</v>
      </c>
      <c r="E274" s="1">
        <v>3238.483382258471</v>
      </c>
      <c r="F274" s="149">
        <v>0.99564614303152787</v>
      </c>
    </row>
    <row r="275" spans="2:6" x14ac:dyDescent="0.25">
      <c r="B275" s="61"/>
      <c r="C275" s="55" t="s">
        <v>726</v>
      </c>
      <c r="D275" s="55"/>
      <c r="E275" s="63">
        <v>3252.6449330662672</v>
      </c>
      <c r="F275" s="151">
        <v>0.96232098611428474</v>
      </c>
    </row>
    <row r="276" spans="2:6" x14ac:dyDescent="0.25">
      <c r="B276" s="61"/>
      <c r="C276" s="55" t="s">
        <v>2</v>
      </c>
      <c r="D276" s="42" t="s">
        <v>727</v>
      </c>
      <c r="E276" s="1">
        <v>14.482843997201851</v>
      </c>
      <c r="F276" s="149">
        <v>0.12326190839151871</v>
      </c>
    </row>
    <row r="277" spans="2:6" x14ac:dyDescent="0.25">
      <c r="B277" s="61"/>
      <c r="C277" s="55"/>
      <c r="D277" s="42" t="s">
        <v>729</v>
      </c>
      <c r="E277" s="1">
        <v>1.4697792781985812</v>
      </c>
      <c r="F277" s="149">
        <v>1.2509131409553844E-2</v>
      </c>
    </row>
    <row r="278" spans="2:6" x14ac:dyDescent="0.25">
      <c r="B278" s="61"/>
      <c r="C278" s="55"/>
      <c r="D278" s="42" t="s">
        <v>695</v>
      </c>
      <c r="E278" s="1">
        <v>101.54388628049391</v>
      </c>
      <c r="F278" s="149">
        <v>0.86422896019892748</v>
      </c>
    </row>
    <row r="279" spans="2:6" x14ac:dyDescent="0.25">
      <c r="B279" s="61"/>
      <c r="C279" s="55" t="s">
        <v>367</v>
      </c>
      <c r="D279" s="55"/>
      <c r="E279" s="63">
        <v>117.49650955589433</v>
      </c>
      <c r="F279" s="151">
        <v>3.476228093369671E-2</v>
      </c>
    </row>
    <row r="280" spans="2:6" x14ac:dyDescent="0.25">
      <c r="B280" s="61"/>
      <c r="C280" s="55" t="s">
        <v>5</v>
      </c>
      <c r="D280" s="42" t="s">
        <v>695</v>
      </c>
      <c r="E280" s="1">
        <v>9.8585573778221463</v>
      </c>
      <c r="F280" s="149">
        <v>1</v>
      </c>
    </row>
    <row r="281" spans="2:6" x14ac:dyDescent="0.25">
      <c r="B281" s="57"/>
      <c r="C281" s="55" t="s">
        <v>368</v>
      </c>
      <c r="D281" s="55"/>
      <c r="E281" s="63">
        <v>9.8585573778221463</v>
      </c>
      <c r="F281" s="151">
        <v>2.9167329520184003E-3</v>
      </c>
    </row>
    <row r="282" spans="2:6" x14ac:dyDescent="0.25">
      <c r="B282" s="58" t="s">
        <v>40</v>
      </c>
      <c r="C282" s="58"/>
      <c r="D282" s="58"/>
      <c r="E282" s="59">
        <v>3379.9999999999841</v>
      </c>
      <c r="F282" s="152">
        <v>3.6781597512846688E-2</v>
      </c>
    </row>
    <row r="283" spans="2:6" x14ac:dyDescent="0.25">
      <c r="B283" s="61" t="s">
        <v>4</v>
      </c>
      <c r="C283" s="55" t="s">
        <v>723</v>
      </c>
      <c r="D283" s="42" t="s">
        <v>738</v>
      </c>
      <c r="E283" s="1">
        <v>12.56902482630638</v>
      </c>
      <c r="F283" s="149">
        <v>1.5318414942715041E-3</v>
      </c>
    </row>
    <row r="284" spans="2:6" x14ac:dyDescent="0.25">
      <c r="B284" s="61"/>
      <c r="C284" s="55"/>
      <c r="D284" s="42" t="s">
        <v>725</v>
      </c>
      <c r="E284" s="1">
        <v>8192.6042083767898</v>
      </c>
      <c r="F284" s="149">
        <v>0.99846815850572834</v>
      </c>
    </row>
    <row r="285" spans="2:6" x14ac:dyDescent="0.25">
      <c r="B285" s="61"/>
      <c r="C285" s="55" t="s">
        <v>726</v>
      </c>
      <c r="D285" s="55"/>
      <c r="E285" s="63">
        <v>8205.173233203097</v>
      </c>
      <c r="F285" s="151">
        <v>0.96841722671875341</v>
      </c>
    </row>
    <row r="286" spans="2:6" x14ac:dyDescent="0.25">
      <c r="B286" s="61"/>
      <c r="C286" s="55" t="s">
        <v>2</v>
      </c>
      <c r="D286" s="42" t="s">
        <v>727</v>
      </c>
      <c r="E286" s="1">
        <v>25.19401904336177</v>
      </c>
      <c r="F286" s="149">
        <v>9.8957111111737106E-2</v>
      </c>
    </row>
    <row r="287" spans="2:6" x14ac:dyDescent="0.25">
      <c r="B287" s="61"/>
      <c r="C287" s="55"/>
      <c r="D287" s="42" t="s">
        <v>729</v>
      </c>
      <c r="E287" s="1">
        <v>88.37495951938773</v>
      </c>
      <c r="F287" s="149">
        <v>0.34711931723174505</v>
      </c>
    </row>
    <row r="288" spans="2:6" x14ac:dyDescent="0.25">
      <c r="B288" s="61"/>
      <c r="C288" s="55"/>
      <c r="D288" s="42" t="s">
        <v>695</v>
      </c>
      <c r="E288" s="1">
        <v>141.02635834956217</v>
      </c>
      <c r="F288" s="149">
        <v>0.55392357165651784</v>
      </c>
    </row>
    <row r="289" spans="2:6" x14ac:dyDescent="0.25">
      <c r="B289" s="61"/>
      <c r="C289" s="55" t="s">
        <v>367</v>
      </c>
      <c r="D289" s="55"/>
      <c r="E289" s="63">
        <v>254.59533691231167</v>
      </c>
      <c r="F289" s="151">
        <v>3.0048666018462445E-2</v>
      </c>
    </row>
    <row r="290" spans="2:6" x14ac:dyDescent="0.25">
      <c r="B290" s="61"/>
      <c r="C290" s="55" t="s">
        <v>375</v>
      </c>
      <c r="D290" s="42" t="s">
        <v>695</v>
      </c>
      <c r="E290" s="1">
        <v>12.998132935026142</v>
      </c>
      <c r="F290" s="149">
        <v>1</v>
      </c>
    </row>
    <row r="291" spans="2:6" x14ac:dyDescent="0.25">
      <c r="B291" s="57"/>
      <c r="C291" s="55" t="s">
        <v>751</v>
      </c>
      <c r="D291" s="55"/>
      <c r="E291" s="63">
        <v>12.998132935026142</v>
      </c>
      <c r="F291" s="151">
        <v>1.5341072627842389E-3</v>
      </c>
    </row>
    <row r="292" spans="2:6" x14ac:dyDescent="0.25">
      <c r="B292" s="58" t="s">
        <v>41</v>
      </c>
      <c r="C292" s="58"/>
      <c r="D292" s="58"/>
      <c r="E292" s="59">
        <v>8472.7667030504344</v>
      </c>
      <c r="F292" s="152">
        <v>9.2201743991672053E-2</v>
      </c>
    </row>
    <row r="293" spans="2:6" x14ac:dyDescent="0.25">
      <c r="B293" s="61" t="s">
        <v>14</v>
      </c>
      <c r="C293" s="55" t="s">
        <v>723</v>
      </c>
      <c r="D293" s="42" t="s">
        <v>725</v>
      </c>
      <c r="E293" s="1">
        <v>2290.3832242701642</v>
      </c>
      <c r="F293" s="149">
        <v>1</v>
      </c>
    </row>
    <row r="294" spans="2:6" x14ac:dyDescent="0.25">
      <c r="B294" s="61"/>
      <c r="C294" s="55" t="s">
        <v>726</v>
      </c>
      <c r="D294" s="55"/>
      <c r="E294" s="63">
        <v>2290.3832242701642</v>
      </c>
      <c r="F294" s="151">
        <v>0.96967960384003438</v>
      </c>
    </row>
    <row r="295" spans="2:6" x14ac:dyDescent="0.25">
      <c r="B295" s="61"/>
      <c r="C295" s="55" t="s">
        <v>2</v>
      </c>
      <c r="D295" s="42" t="s">
        <v>728</v>
      </c>
      <c r="E295" s="1">
        <v>4.002778625954198</v>
      </c>
      <c r="F295" s="149">
        <v>6.9981551163959876E-2</v>
      </c>
    </row>
    <row r="296" spans="2:6" x14ac:dyDescent="0.25">
      <c r="B296" s="61"/>
      <c r="C296" s="55"/>
      <c r="D296" s="42" t="s">
        <v>729</v>
      </c>
      <c r="E296" s="1">
        <v>4.002778625954198</v>
      </c>
      <c r="F296" s="149">
        <v>6.9981551163959876E-2</v>
      </c>
    </row>
    <row r="297" spans="2:6" x14ac:dyDescent="0.25">
      <c r="B297" s="61"/>
      <c r="C297" s="55"/>
      <c r="D297" s="42" t="s">
        <v>695</v>
      </c>
      <c r="E297" s="1">
        <v>49.19206925648497</v>
      </c>
      <c r="F297" s="149">
        <v>0.86003689767208025</v>
      </c>
    </row>
    <row r="298" spans="2:6" x14ac:dyDescent="0.25">
      <c r="B298" s="61"/>
      <c r="C298" s="55" t="s">
        <v>367</v>
      </c>
      <c r="D298" s="55"/>
      <c r="E298" s="63">
        <v>57.19762650839337</v>
      </c>
      <c r="F298" s="151">
        <v>2.4215760587804103E-2</v>
      </c>
    </row>
    <row r="299" spans="2:6" x14ac:dyDescent="0.25">
      <c r="B299" s="61"/>
      <c r="C299" s="55" t="s">
        <v>5</v>
      </c>
      <c r="D299" s="42" t="s">
        <v>695</v>
      </c>
      <c r="E299" s="1">
        <v>14.419149221445554</v>
      </c>
      <c r="F299" s="149">
        <v>1</v>
      </c>
    </row>
    <row r="300" spans="2:6" x14ac:dyDescent="0.25">
      <c r="B300" s="57"/>
      <c r="C300" s="55" t="s">
        <v>368</v>
      </c>
      <c r="D300" s="55"/>
      <c r="E300" s="63">
        <v>14.419149221445554</v>
      </c>
      <c r="F300" s="151">
        <v>6.1046355721615306E-3</v>
      </c>
    </row>
    <row r="301" spans="2:6" x14ac:dyDescent="0.25">
      <c r="B301" s="58" t="s">
        <v>42</v>
      </c>
      <c r="C301" s="58"/>
      <c r="D301" s="58"/>
      <c r="E301" s="59">
        <v>2362.0000000000032</v>
      </c>
      <c r="F301" s="152">
        <v>2.5703589741226152E-2</v>
      </c>
    </row>
  </sheetData>
  <hyperlinks>
    <hyperlink ref="A1" location="'Elenco indicatori'!A1" display="Ritorno elenco indicatori"/>
  </hyperlink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5"/>
  <sheetViews>
    <sheetView workbookViewId="0">
      <pane ySplit="9" topLeftCell="A10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22" bestFit="1" customWidth="1"/>
    <col min="4" max="4" width="40.5703125" bestFit="1" customWidth="1"/>
    <col min="5" max="5" width="10" bestFit="1" customWidth="1"/>
    <col min="6" max="6" width="8.140625" style="56" bestFit="1" customWidth="1"/>
  </cols>
  <sheetData>
    <row r="1" spans="1:6" x14ac:dyDescent="0.25">
      <c r="A1" s="7" t="s">
        <v>504</v>
      </c>
    </row>
    <row r="3" spans="1:6" ht="18.75" x14ac:dyDescent="0.3">
      <c r="A3" s="8" t="s">
        <v>704</v>
      </c>
    </row>
    <row r="5" spans="1:6" x14ac:dyDescent="0.25">
      <c r="A5" t="s">
        <v>502</v>
      </c>
      <c r="B5" s="4" t="s">
        <v>722</v>
      </c>
    </row>
    <row r="6" spans="1:6" x14ac:dyDescent="0.25">
      <c r="A6" t="s">
        <v>503</v>
      </c>
      <c r="B6" t="s">
        <v>506</v>
      </c>
    </row>
    <row r="8" spans="1:6" x14ac:dyDescent="0.25">
      <c r="B8" s="2"/>
      <c r="C8" s="2"/>
      <c r="D8" s="2"/>
      <c r="E8" s="2" t="s">
        <v>19</v>
      </c>
      <c r="F8" s="67"/>
    </row>
    <row r="9" spans="1:6" x14ac:dyDescent="0.25">
      <c r="B9" s="3" t="s">
        <v>20</v>
      </c>
      <c r="C9" s="3" t="s">
        <v>21</v>
      </c>
      <c r="D9" s="3" t="s">
        <v>22</v>
      </c>
      <c r="E9" s="3" t="s">
        <v>23</v>
      </c>
      <c r="F9" s="68" t="s">
        <v>24</v>
      </c>
    </row>
    <row r="10" spans="1:6" x14ac:dyDescent="0.25">
      <c r="B10" s="20" t="s">
        <v>672</v>
      </c>
      <c r="C10" s="20" t="s">
        <v>723</v>
      </c>
      <c r="D10" s="21" t="s">
        <v>725</v>
      </c>
      <c r="E10" s="22">
        <f>SUM(E16,E22,E27,E33,E39,E46,E50,E55,E64,E72,E81,E87,E93,E101,E106,E112,E117,E122,E127,E133,E138)</f>
        <v>58715.972626287636</v>
      </c>
      <c r="F10" s="69">
        <f>E10/$E$15</f>
        <v>0.98004922747591117</v>
      </c>
    </row>
    <row r="11" spans="1:6" x14ac:dyDescent="0.25">
      <c r="B11" s="20"/>
      <c r="C11" s="20"/>
      <c r="D11" s="21" t="s">
        <v>761</v>
      </c>
      <c r="E11" s="22">
        <f>SUM(E17,E23,E31,E34,E40,E48,E57,E66,E75,E82,E88,E96,E102,E107,E113,E118,E123,E128,E134,E139,E51)-E10</f>
        <v>94.775918092724169</v>
      </c>
      <c r="F11" s="69">
        <f t="shared" ref="F11:F15" si="0">E11/$E$15</f>
        <v>1.5819386302477619E-3</v>
      </c>
    </row>
    <row r="12" spans="1:6" x14ac:dyDescent="0.25">
      <c r="B12" s="20"/>
      <c r="C12" s="20" t="s">
        <v>726</v>
      </c>
      <c r="D12" s="20"/>
      <c r="E12" s="34">
        <f>SUM(E17,E23,E31,E34,E40,E48,E57,E66,E75,E82,E88,E96,E102,E107,E113,E118,E123,E128,E134,E139,E51)</f>
        <v>58810.74854438036</v>
      </c>
      <c r="F12" s="69">
        <f t="shared" si="0"/>
        <v>0.98163116610615886</v>
      </c>
    </row>
    <row r="13" spans="1:6" x14ac:dyDescent="0.25">
      <c r="B13" s="28"/>
      <c r="C13" s="20" t="s">
        <v>367</v>
      </c>
      <c r="D13" s="20"/>
      <c r="E13" s="34">
        <f>SUM(E20,E25,E37,E44,E53,E60,E70,E77,E85,E91,E99,E104,E110,E115,E120,E125,E131,E136,E142)</f>
        <v>1075.6384739510104</v>
      </c>
      <c r="F13" s="69">
        <f t="shared" si="0"/>
        <v>1.7953865162868666E-2</v>
      </c>
    </row>
    <row r="14" spans="1:6" x14ac:dyDescent="0.25">
      <c r="B14" s="20"/>
      <c r="C14" s="20" t="s">
        <v>368</v>
      </c>
      <c r="D14" s="20"/>
      <c r="E14" s="34">
        <f>SUM(E62,E79,E144)</f>
        <v>24.861294683425065</v>
      </c>
      <c r="F14" s="69">
        <f t="shared" si="0"/>
        <v>4.1496873097241627E-4</v>
      </c>
    </row>
    <row r="15" spans="1:6" x14ac:dyDescent="0.25">
      <c r="B15" s="24" t="s">
        <v>673</v>
      </c>
      <c r="C15" s="24"/>
      <c r="D15" s="24"/>
      <c r="E15" s="25">
        <f>E12+E13+E14</f>
        <v>59911.248313014796</v>
      </c>
      <c r="F15" s="66">
        <f t="shared" si="0"/>
        <v>1</v>
      </c>
    </row>
    <row r="16" spans="1:6" x14ac:dyDescent="0.25">
      <c r="B16" s="55" t="s">
        <v>705</v>
      </c>
      <c r="C16" s="55" t="s">
        <v>723</v>
      </c>
      <c r="D16" s="42" t="s">
        <v>725</v>
      </c>
      <c r="E16" s="1">
        <v>803.88457007932845</v>
      </c>
      <c r="F16" s="56">
        <v>1</v>
      </c>
    </row>
    <row r="17" spans="2:6" x14ac:dyDescent="0.25">
      <c r="B17" s="55"/>
      <c r="C17" s="55" t="s">
        <v>726</v>
      </c>
      <c r="D17" s="55"/>
      <c r="E17" s="63">
        <v>803.88457007932845</v>
      </c>
      <c r="F17" s="64">
        <v>0.96496738429792928</v>
      </c>
    </row>
    <row r="18" spans="2:6" x14ac:dyDescent="0.25">
      <c r="B18" s="55"/>
      <c r="C18" s="55" t="s">
        <v>2</v>
      </c>
      <c r="D18" s="42" t="s">
        <v>727</v>
      </c>
      <c r="E18" s="1">
        <v>20.777184394006824</v>
      </c>
      <c r="F18" s="56">
        <v>0.71192307692307688</v>
      </c>
    </row>
    <row r="19" spans="2:6" x14ac:dyDescent="0.25">
      <c r="B19" s="55"/>
      <c r="C19" s="55"/>
      <c r="D19" s="42" t="s">
        <v>729</v>
      </c>
      <c r="E19" s="1">
        <v>8.4074074074074083</v>
      </c>
      <c r="F19" s="56">
        <v>0.28807692307692312</v>
      </c>
    </row>
    <row r="20" spans="2:6" x14ac:dyDescent="0.25">
      <c r="B20" s="57"/>
      <c r="C20" s="55" t="s">
        <v>367</v>
      </c>
      <c r="D20" s="55"/>
      <c r="E20" s="63">
        <v>29.184591801414232</v>
      </c>
      <c r="F20" s="64">
        <v>3.5032615702070759E-2</v>
      </c>
    </row>
    <row r="21" spans="2:6" x14ac:dyDescent="0.25">
      <c r="B21" s="58" t="s">
        <v>706</v>
      </c>
      <c r="C21" s="58"/>
      <c r="D21" s="58"/>
      <c r="E21" s="59">
        <v>833.06916188074263</v>
      </c>
      <c r="F21" s="60">
        <v>1.3905054315147214E-2</v>
      </c>
    </row>
    <row r="22" spans="2:6" x14ac:dyDescent="0.25">
      <c r="B22" s="55" t="s">
        <v>11</v>
      </c>
      <c r="C22" s="55" t="s">
        <v>723</v>
      </c>
      <c r="D22" s="42" t="s">
        <v>725</v>
      </c>
      <c r="E22" s="1">
        <v>1040.769685847629</v>
      </c>
      <c r="F22" s="56">
        <v>1</v>
      </c>
    </row>
    <row r="23" spans="2:6" x14ac:dyDescent="0.25">
      <c r="B23" s="55"/>
      <c r="C23" s="55" t="s">
        <v>726</v>
      </c>
      <c r="D23" s="55"/>
      <c r="E23" s="63">
        <v>1040.769685847629</v>
      </c>
      <c r="F23" s="64">
        <v>0.9868978003736828</v>
      </c>
    </row>
    <row r="24" spans="2:6" x14ac:dyDescent="0.25">
      <c r="B24" s="55"/>
      <c r="C24" s="55" t="s">
        <v>2</v>
      </c>
      <c r="D24" s="42" t="s">
        <v>727</v>
      </c>
      <c r="E24" s="1">
        <v>13.817410661804782</v>
      </c>
      <c r="F24" s="56">
        <v>1</v>
      </c>
    </row>
    <row r="25" spans="2:6" x14ac:dyDescent="0.25">
      <c r="B25" s="57"/>
      <c r="C25" s="55" t="s">
        <v>367</v>
      </c>
      <c r="D25" s="55"/>
      <c r="E25" s="63">
        <v>13.817410661804782</v>
      </c>
      <c r="F25" s="64">
        <v>1.3102199626317141E-2</v>
      </c>
    </row>
    <row r="26" spans="2:6" x14ac:dyDescent="0.25">
      <c r="B26" s="58" t="s">
        <v>30</v>
      </c>
      <c r="C26" s="58"/>
      <c r="D26" s="58"/>
      <c r="E26" s="59">
        <v>1054.5870965094339</v>
      </c>
      <c r="F26" s="60">
        <v>1.7602489118564085E-2</v>
      </c>
    </row>
    <row r="27" spans="2:6" x14ac:dyDescent="0.25">
      <c r="B27" s="61" t="s">
        <v>707</v>
      </c>
      <c r="C27" s="55" t="s">
        <v>723</v>
      </c>
      <c r="D27" s="42" t="s">
        <v>725</v>
      </c>
      <c r="E27" s="1">
        <v>2932.161138422096</v>
      </c>
      <c r="F27" s="56">
        <v>0.9905645908778532</v>
      </c>
    </row>
    <row r="28" spans="2:6" x14ac:dyDescent="0.25">
      <c r="B28" s="61"/>
      <c r="C28" s="55"/>
      <c r="D28" s="42" t="s">
        <v>730</v>
      </c>
      <c r="E28" s="1">
        <v>14.981113537801084</v>
      </c>
      <c r="F28" s="56">
        <v>5.0610317448148232E-3</v>
      </c>
    </row>
    <row r="29" spans="2:6" x14ac:dyDescent="0.25">
      <c r="B29" s="61"/>
      <c r="C29" s="55"/>
      <c r="D29" s="42" t="s">
        <v>734</v>
      </c>
      <c r="E29" s="1">
        <v>5.8668414498263086</v>
      </c>
      <c r="F29" s="56">
        <v>1.9819802276009302E-3</v>
      </c>
    </row>
    <row r="30" spans="2:6" x14ac:dyDescent="0.25">
      <c r="B30" s="61"/>
      <c r="C30" s="55"/>
      <c r="D30" s="42" t="s">
        <v>737</v>
      </c>
      <c r="E30" s="1">
        <v>7.0817128077402058</v>
      </c>
      <c r="F30" s="56">
        <v>2.3923971497312058E-3</v>
      </c>
    </row>
    <row r="31" spans="2:6" x14ac:dyDescent="0.25">
      <c r="B31" s="57"/>
      <c r="C31" s="55" t="s">
        <v>726</v>
      </c>
      <c r="D31" s="55"/>
      <c r="E31" s="63">
        <v>2960.0908062174631</v>
      </c>
      <c r="F31" s="64">
        <v>1</v>
      </c>
    </row>
    <row r="32" spans="2:6" x14ac:dyDescent="0.25">
      <c r="B32" s="58" t="s">
        <v>708</v>
      </c>
      <c r="C32" s="58"/>
      <c r="D32" s="58"/>
      <c r="E32" s="59">
        <v>2960.0908062174631</v>
      </c>
      <c r="F32" s="60">
        <v>4.9407930723660599E-2</v>
      </c>
    </row>
    <row r="33" spans="2:6" x14ac:dyDescent="0.25">
      <c r="B33" s="61" t="s">
        <v>709</v>
      </c>
      <c r="C33" s="55" t="s">
        <v>723</v>
      </c>
      <c r="D33" s="42" t="s">
        <v>725</v>
      </c>
      <c r="E33" s="1">
        <v>4930.3483265158038</v>
      </c>
      <c r="F33" s="56">
        <v>1</v>
      </c>
    </row>
    <row r="34" spans="2:6" x14ac:dyDescent="0.25">
      <c r="B34" s="61"/>
      <c r="C34" s="55" t="s">
        <v>726</v>
      </c>
      <c r="D34" s="55"/>
      <c r="E34" s="63">
        <v>4930.3483265158038</v>
      </c>
      <c r="F34" s="64">
        <v>0.9894316863330197</v>
      </c>
    </row>
    <row r="35" spans="2:6" x14ac:dyDescent="0.25">
      <c r="B35" s="61"/>
      <c r="C35" s="55" t="s">
        <v>2</v>
      </c>
      <c r="D35" s="42" t="s">
        <v>727</v>
      </c>
      <c r="E35" s="1">
        <v>35.324229153743673</v>
      </c>
      <c r="F35" s="56">
        <v>0.67077243960094501</v>
      </c>
    </row>
    <row r="36" spans="2:6" x14ac:dyDescent="0.25">
      <c r="B36" s="61"/>
      <c r="C36" s="55"/>
      <c r="D36" s="42" t="s">
        <v>729</v>
      </c>
      <c r="E36" s="1">
        <v>17.337787155034178</v>
      </c>
      <c r="F36" s="56">
        <v>0.32922756039905499</v>
      </c>
    </row>
    <row r="37" spans="2:6" x14ac:dyDescent="0.25">
      <c r="B37" s="57"/>
      <c r="C37" s="55" t="s">
        <v>367</v>
      </c>
      <c r="D37" s="55"/>
      <c r="E37" s="63">
        <v>52.662016308777851</v>
      </c>
      <c r="F37" s="64">
        <v>1.0568313666980429E-2</v>
      </c>
    </row>
    <row r="38" spans="2:6" x14ac:dyDescent="0.25">
      <c r="B38" s="58" t="s">
        <v>710</v>
      </c>
      <c r="C38" s="58"/>
      <c r="D38" s="58"/>
      <c r="E38" s="59">
        <v>4983.0103428245811</v>
      </c>
      <c r="F38" s="60">
        <v>8.3173201746525774E-2</v>
      </c>
    </row>
    <row r="39" spans="2:6" x14ac:dyDescent="0.25">
      <c r="B39" s="61" t="s">
        <v>8</v>
      </c>
      <c r="C39" s="55" t="s">
        <v>723</v>
      </c>
      <c r="D39" s="42" t="s">
        <v>725</v>
      </c>
      <c r="E39" s="1">
        <v>1323.5610870645244</v>
      </c>
      <c r="F39" s="56">
        <v>1</v>
      </c>
    </row>
    <row r="40" spans="2:6" x14ac:dyDescent="0.25">
      <c r="B40" s="61"/>
      <c r="C40" s="55" t="s">
        <v>726</v>
      </c>
      <c r="D40" s="55"/>
      <c r="E40" s="63">
        <v>1323.5610870645244</v>
      </c>
      <c r="F40" s="64">
        <v>0.9833779881365321</v>
      </c>
    </row>
    <row r="41" spans="2:6" x14ac:dyDescent="0.25">
      <c r="B41" s="61"/>
      <c r="C41" s="55" t="s">
        <v>2</v>
      </c>
      <c r="D41" s="42" t="s">
        <v>727</v>
      </c>
      <c r="E41" s="1">
        <v>16.519720025981549</v>
      </c>
      <c r="F41" s="56">
        <v>0.73840662961515802</v>
      </c>
    </row>
    <row r="42" spans="2:6" x14ac:dyDescent="0.25">
      <c r="B42" s="61"/>
      <c r="C42" s="55"/>
      <c r="D42" s="42" t="s">
        <v>728</v>
      </c>
      <c r="E42" s="1">
        <v>1.9421918523676878</v>
      </c>
      <c r="F42" s="56">
        <v>8.6813053581858965E-2</v>
      </c>
    </row>
    <row r="43" spans="2:6" x14ac:dyDescent="0.25">
      <c r="B43" s="61"/>
      <c r="C43" s="55"/>
      <c r="D43" s="42" t="s">
        <v>729</v>
      </c>
      <c r="E43" s="1">
        <v>3.9102058186320026</v>
      </c>
      <c r="F43" s="56">
        <v>0.17478031680298295</v>
      </c>
    </row>
    <row r="44" spans="2:6" x14ac:dyDescent="0.25">
      <c r="B44" s="57"/>
      <c r="C44" s="55" t="s">
        <v>367</v>
      </c>
      <c r="D44" s="55"/>
      <c r="E44" s="63">
        <v>22.372117696981242</v>
      </c>
      <c r="F44" s="64">
        <v>1.6622011863467994E-2</v>
      </c>
    </row>
    <row r="45" spans="2:6" x14ac:dyDescent="0.25">
      <c r="B45" s="58" t="s">
        <v>31</v>
      </c>
      <c r="C45" s="58"/>
      <c r="D45" s="58"/>
      <c r="E45" s="59">
        <v>1345.9332047615055</v>
      </c>
      <c r="F45" s="60">
        <v>2.2465450857065888E-2</v>
      </c>
    </row>
    <row r="46" spans="2:6" x14ac:dyDescent="0.25">
      <c r="B46" s="61" t="s">
        <v>711</v>
      </c>
      <c r="C46" s="55" t="s">
        <v>723</v>
      </c>
      <c r="D46" s="42" t="s">
        <v>725</v>
      </c>
      <c r="E46" s="1">
        <v>866.80842201924406</v>
      </c>
      <c r="F46" s="56">
        <v>0.99243140754826242</v>
      </c>
    </row>
    <row r="47" spans="2:6" x14ac:dyDescent="0.25">
      <c r="B47" s="61"/>
      <c r="C47" s="55"/>
      <c r="D47" s="42" t="s">
        <v>749</v>
      </c>
      <c r="E47" s="1">
        <v>6.6105522559032766</v>
      </c>
      <c r="F47" s="56">
        <v>7.5685924517375994E-3</v>
      </c>
    </row>
    <row r="48" spans="2:6" x14ac:dyDescent="0.25">
      <c r="B48" s="57"/>
      <c r="C48" s="55" t="s">
        <v>726</v>
      </c>
      <c r="D48" s="55"/>
      <c r="E48" s="63">
        <v>873.41897427514732</v>
      </c>
      <c r="F48" s="64">
        <v>1</v>
      </c>
    </row>
    <row r="49" spans="2:6" x14ac:dyDescent="0.25">
      <c r="B49" s="58" t="s">
        <v>712</v>
      </c>
      <c r="C49" s="58"/>
      <c r="D49" s="58"/>
      <c r="E49" s="59">
        <v>873.41897427514732</v>
      </c>
      <c r="F49" s="60">
        <v>1.4578547415868323E-2</v>
      </c>
    </row>
    <row r="50" spans="2:6" x14ac:dyDescent="0.25">
      <c r="B50" s="61" t="s">
        <v>713</v>
      </c>
      <c r="C50" s="55" t="s">
        <v>723</v>
      </c>
      <c r="D50" s="42" t="s">
        <v>725</v>
      </c>
      <c r="E50" s="1">
        <v>343.43799112911626</v>
      </c>
      <c r="F50" s="56">
        <v>1</v>
      </c>
    </row>
    <row r="51" spans="2:6" x14ac:dyDescent="0.25">
      <c r="B51" s="61"/>
      <c r="C51" s="55" t="s">
        <v>726</v>
      </c>
      <c r="D51" s="55"/>
      <c r="E51" s="63">
        <v>343.43799112911626</v>
      </c>
      <c r="F51" s="64">
        <v>0.93991436065223777</v>
      </c>
    </row>
    <row r="52" spans="2:6" x14ac:dyDescent="0.25">
      <c r="B52" s="61"/>
      <c r="C52" s="55" t="s">
        <v>2</v>
      </c>
      <c r="D52" s="42" t="s">
        <v>729</v>
      </c>
      <c r="E52" s="1">
        <v>21.954863269653895</v>
      </c>
      <c r="F52" s="56">
        <v>1</v>
      </c>
    </row>
    <row r="53" spans="2:6" x14ac:dyDescent="0.25">
      <c r="B53" s="57"/>
      <c r="C53" s="55" t="s">
        <v>367</v>
      </c>
      <c r="D53" s="55"/>
      <c r="E53" s="63">
        <v>21.954863269653895</v>
      </c>
      <c r="F53" s="64">
        <v>6.0085639347762218E-2</v>
      </c>
    </row>
    <row r="54" spans="2:6" x14ac:dyDescent="0.25">
      <c r="B54" s="58" t="s">
        <v>714</v>
      </c>
      <c r="C54" s="58"/>
      <c r="D54" s="58"/>
      <c r="E54" s="59">
        <v>365.39285439877017</v>
      </c>
      <c r="F54" s="60">
        <v>6.0989023712162277E-3</v>
      </c>
    </row>
    <row r="55" spans="2:6" x14ac:dyDescent="0.25">
      <c r="B55" s="61" t="s">
        <v>715</v>
      </c>
      <c r="C55" s="55" t="s">
        <v>723</v>
      </c>
      <c r="D55" s="42" t="s">
        <v>725</v>
      </c>
      <c r="E55" s="1">
        <v>7221.4482973071363</v>
      </c>
      <c r="F55" s="56">
        <v>0.99670279994684874</v>
      </c>
    </row>
    <row r="56" spans="2:6" x14ac:dyDescent="0.25">
      <c r="B56" s="61"/>
      <c r="C56" s="55"/>
      <c r="D56" s="42" t="s">
        <v>745</v>
      </c>
      <c r="E56" s="1">
        <v>23.889327601948978</v>
      </c>
      <c r="F56" s="56">
        <v>3.2972000531512487E-3</v>
      </c>
    </row>
    <row r="57" spans="2:6" x14ac:dyDescent="0.25">
      <c r="B57" s="61"/>
      <c r="C57" s="55" t="s">
        <v>726</v>
      </c>
      <c r="D57" s="55"/>
      <c r="E57" s="63">
        <v>7245.3376249090852</v>
      </c>
      <c r="F57" s="64">
        <v>0.99333560767141615</v>
      </c>
    </row>
    <row r="58" spans="2:6" x14ac:dyDescent="0.25">
      <c r="B58" s="61"/>
      <c r="C58" s="55" t="s">
        <v>2</v>
      </c>
      <c r="D58" s="42" t="s">
        <v>727</v>
      </c>
      <c r="E58" s="1">
        <v>23.657335479977817</v>
      </c>
      <c r="F58" s="56">
        <v>0.59598012203015183</v>
      </c>
    </row>
    <row r="59" spans="2:6" x14ac:dyDescent="0.25">
      <c r="B59" s="61"/>
      <c r="C59" s="55"/>
      <c r="D59" s="42" t="s">
        <v>729</v>
      </c>
      <c r="E59" s="1">
        <v>16.037504340167967</v>
      </c>
      <c r="F59" s="56">
        <v>0.40401987796984806</v>
      </c>
    </row>
    <row r="60" spans="2:6" x14ac:dyDescent="0.25">
      <c r="B60" s="61"/>
      <c r="C60" s="55" t="s">
        <v>367</v>
      </c>
      <c r="D60" s="55"/>
      <c r="E60" s="63">
        <v>39.694839820145788</v>
      </c>
      <c r="F60" s="64">
        <v>5.4421615493258418E-3</v>
      </c>
    </row>
    <row r="61" spans="2:6" x14ac:dyDescent="0.25">
      <c r="B61" s="61"/>
      <c r="C61" s="55" t="s">
        <v>5</v>
      </c>
      <c r="D61" s="42" t="s">
        <v>695</v>
      </c>
      <c r="E61" s="1">
        <v>8.9148869555162804</v>
      </c>
      <c r="F61" s="56">
        <v>1</v>
      </c>
    </row>
    <row r="62" spans="2:6" x14ac:dyDescent="0.25">
      <c r="B62" s="57"/>
      <c r="C62" s="55" t="s">
        <v>368</v>
      </c>
      <c r="D62" s="55"/>
      <c r="E62" s="63">
        <v>8.9148869555162804</v>
      </c>
      <c r="F62" s="64">
        <v>1.2222307792579734E-3</v>
      </c>
    </row>
    <row r="63" spans="2:6" x14ac:dyDescent="0.25">
      <c r="B63" s="58" t="s">
        <v>716</v>
      </c>
      <c r="C63" s="58"/>
      <c r="D63" s="58"/>
      <c r="E63" s="59">
        <v>7293.9473516847474</v>
      </c>
      <c r="F63" s="60">
        <v>0.1217458750579939</v>
      </c>
    </row>
    <row r="64" spans="2:6" x14ac:dyDescent="0.25">
      <c r="B64" s="61" t="s">
        <v>7</v>
      </c>
      <c r="C64" s="55" t="s">
        <v>723</v>
      </c>
      <c r="D64" s="42" t="s">
        <v>725</v>
      </c>
      <c r="E64" s="1">
        <v>5886.6468419764815</v>
      </c>
      <c r="F64" s="56">
        <v>0.99824113197758368</v>
      </c>
    </row>
    <row r="65" spans="2:6" x14ac:dyDescent="0.25">
      <c r="B65" s="61"/>
      <c r="C65" s="55"/>
      <c r="D65" s="42" t="s">
        <v>745</v>
      </c>
      <c r="E65" s="1">
        <v>10.37207800594085</v>
      </c>
      <c r="F65" s="56">
        <v>1.7588680224162763E-3</v>
      </c>
    </row>
    <row r="66" spans="2:6" x14ac:dyDescent="0.25">
      <c r="B66" s="61"/>
      <c r="C66" s="55" t="s">
        <v>726</v>
      </c>
      <c r="D66" s="55"/>
      <c r="E66" s="63">
        <v>5897.0189199824226</v>
      </c>
      <c r="F66" s="64">
        <v>0.98855521875941066</v>
      </c>
    </row>
    <row r="67" spans="2:6" x14ac:dyDescent="0.25">
      <c r="B67" s="61"/>
      <c r="C67" s="55" t="s">
        <v>2</v>
      </c>
      <c r="D67" s="42" t="s">
        <v>727</v>
      </c>
      <c r="E67" s="1">
        <v>23.968888042489262</v>
      </c>
      <c r="F67" s="56">
        <v>0.35108219342784219</v>
      </c>
    </row>
    <row r="68" spans="2:6" x14ac:dyDescent="0.25">
      <c r="B68" s="61"/>
      <c r="C68" s="55"/>
      <c r="D68" s="42" t="s">
        <v>728</v>
      </c>
      <c r="E68" s="1">
        <v>10.37207800594085</v>
      </c>
      <c r="F68" s="56">
        <v>0.15192410637803683</v>
      </c>
    </row>
    <row r="69" spans="2:6" x14ac:dyDescent="0.25">
      <c r="B69" s="61"/>
      <c r="C69" s="55"/>
      <c r="D69" s="42" t="s">
        <v>729</v>
      </c>
      <c r="E69" s="1">
        <v>33.930477195288766</v>
      </c>
      <c r="F69" s="56">
        <v>0.49699370019412098</v>
      </c>
    </row>
    <row r="70" spans="2:6" x14ac:dyDescent="0.25">
      <c r="B70" s="57"/>
      <c r="C70" s="55" t="s">
        <v>367</v>
      </c>
      <c r="D70" s="55"/>
      <c r="E70" s="63">
        <v>68.271443243718878</v>
      </c>
      <c r="F70" s="64">
        <v>1.1444781240589334E-2</v>
      </c>
    </row>
    <row r="71" spans="2:6" x14ac:dyDescent="0.25">
      <c r="B71" s="58" t="s">
        <v>32</v>
      </c>
      <c r="C71" s="58"/>
      <c r="D71" s="58"/>
      <c r="E71" s="59">
        <v>5965.2903632261414</v>
      </c>
      <c r="F71" s="60">
        <v>9.9568787685071047E-2</v>
      </c>
    </row>
    <row r="72" spans="2:6" x14ac:dyDescent="0.25">
      <c r="B72" s="61" t="s">
        <v>17</v>
      </c>
      <c r="C72" s="55" t="s">
        <v>723</v>
      </c>
      <c r="D72" s="42" t="s">
        <v>725</v>
      </c>
      <c r="E72" s="1">
        <v>2112.85559507472</v>
      </c>
      <c r="F72" s="56">
        <v>0.99677477578127671</v>
      </c>
    </row>
    <row r="73" spans="2:6" x14ac:dyDescent="0.25">
      <c r="B73" s="61"/>
      <c r="C73" s="55"/>
      <c r="D73" s="42" t="s">
        <v>733</v>
      </c>
      <c r="E73" s="1">
        <v>2.2788274079798994</v>
      </c>
      <c r="F73" s="56">
        <v>1.0750747395744584E-3</v>
      </c>
    </row>
    <row r="74" spans="2:6" x14ac:dyDescent="0.25">
      <c r="B74" s="61"/>
      <c r="C74" s="55"/>
      <c r="D74" s="42" t="s">
        <v>736</v>
      </c>
      <c r="E74" s="1">
        <v>4.5576548159597987</v>
      </c>
      <c r="F74" s="56">
        <v>2.1501494791489168E-3</v>
      </c>
    </row>
    <row r="75" spans="2:6" x14ac:dyDescent="0.25">
      <c r="B75" s="61"/>
      <c r="C75" s="55" t="s">
        <v>726</v>
      </c>
      <c r="D75" s="55"/>
      <c r="E75" s="63">
        <v>2119.6920772986596</v>
      </c>
      <c r="F75" s="64">
        <v>0.99252089874389127</v>
      </c>
    </row>
    <row r="76" spans="2:6" x14ac:dyDescent="0.25">
      <c r="B76" s="61"/>
      <c r="C76" s="55" t="s">
        <v>2</v>
      </c>
      <c r="D76" s="42" t="s">
        <v>729</v>
      </c>
      <c r="E76" s="1">
        <v>6.8470134321801659</v>
      </c>
      <c r="F76" s="56">
        <v>1</v>
      </c>
    </row>
    <row r="77" spans="2:6" x14ac:dyDescent="0.25">
      <c r="B77" s="61"/>
      <c r="C77" s="55" t="s">
        <v>367</v>
      </c>
      <c r="D77" s="55"/>
      <c r="E77" s="63">
        <v>6.8470134321801659</v>
      </c>
      <c r="F77" s="64">
        <v>3.2060335546847643E-3</v>
      </c>
    </row>
    <row r="78" spans="2:6" x14ac:dyDescent="0.25">
      <c r="B78" s="61"/>
      <c r="C78" s="55" t="s">
        <v>5</v>
      </c>
      <c r="D78" s="42" t="s">
        <v>695</v>
      </c>
      <c r="E78" s="1">
        <v>9.1258408401600661</v>
      </c>
      <c r="F78" s="56">
        <v>1</v>
      </c>
    </row>
    <row r="79" spans="2:6" x14ac:dyDescent="0.25">
      <c r="B79" s="57"/>
      <c r="C79" s="55" t="s">
        <v>368</v>
      </c>
      <c r="D79" s="55"/>
      <c r="E79" s="63">
        <v>9.1258408401600661</v>
      </c>
      <c r="F79" s="64">
        <v>4.2730677014240614E-3</v>
      </c>
    </row>
    <row r="80" spans="2:6" x14ac:dyDescent="0.25">
      <c r="B80" s="58" t="s">
        <v>33</v>
      </c>
      <c r="C80" s="58"/>
      <c r="D80" s="58"/>
      <c r="E80" s="59">
        <v>2135.6649315709997</v>
      </c>
      <c r="F80" s="60">
        <v>3.5647144596502416E-2</v>
      </c>
    </row>
    <row r="81" spans="2:6" x14ac:dyDescent="0.25">
      <c r="B81" s="61" t="s">
        <v>15</v>
      </c>
      <c r="C81" s="55" t="s">
        <v>723</v>
      </c>
      <c r="D81" s="42" t="s">
        <v>725</v>
      </c>
      <c r="E81" s="1">
        <v>1372.7715390345979</v>
      </c>
      <c r="F81" s="56">
        <v>1</v>
      </c>
    </row>
    <row r="82" spans="2:6" x14ac:dyDescent="0.25">
      <c r="B82" s="61"/>
      <c r="C82" s="55" t="s">
        <v>726</v>
      </c>
      <c r="D82" s="55"/>
      <c r="E82" s="63">
        <v>1372.7715390345979</v>
      </c>
      <c r="F82" s="64">
        <v>0.92173912494135968</v>
      </c>
    </row>
    <row r="83" spans="2:6" x14ac:dyDescent="0.25">
      <c r="B83" s="61"/>
      <c r="C83" s="55" t="s">
        <v>2</v>
      </c>
      <c r="D83" s="42" t="s">
        <v>727</v>
      </c>
      <c r="E83" s="1">
        <v>5.8198946515397081</v>
      </c>
      <c r="F83" s="56">
        <v>4.9932140000613093E-2</v>
      </c>
    </row>
    <row r="84" spans="2:6" x14ac:dyDescent="0.25">
      <c r="B84" s="61"/>
      <c r="C84" s="55"/>
      <c r="D84" s="42" t="s">
        <v>729</v>
      </c>
      <c r="E84" s="1">
        <v>110.7361882935984</v>
      </c>
      <c r="F84" s="56">
        <v>0.95006785999938692</v>
      </c>
    </row>
    <row r="85" spans="2:6" x14ac:dyDescent="0.25">
      <c r="B85" s="57"/>
      <c r="C85" s="55" t="s">
        <v>367</v>
      </c>
      <c r="D85" s="55"/>
      <c r="E85" s="63">
        <v>116.55608294513812</v>
      </c>
      <c r="F85" s="64">
        <v>7.8260875058640378E-2</v>
      </c>
    </row>
    <row r="86" spans="2:6" x14ac:dyDescent="0.25">
      <c r="B86" s="58" t="s">
        <v>34</v>
      </c>
      <c r="C86" s="58"/>
      <c r="D86" s="58"/>
      <c r="E86" s="59">
        <v>1489.327621979736</v>
      </c>
      <c r="F86" s="60">
        <v>2.4858898185504883E-2</v>
      </c>
    </row>
    <row r="87" spans="2:6" x14ac:dyDescent="0.25">
      <c r="B87" s="61" t="s">
        <v>717</v>
      </c>
      <c r="C87" s="55" t="s">
        <v>723</v>
      </c>
      <c r="D87" s="42" t="s">
        <v>725</v>
      </c>
      <c r="E87" s="1">
        <v>7143.8547894080903</v>
      </c>
      <c r="F87" s="56">
        <v>1</v>
      </c>
    </row>
    <row r="88" spans="2:6" x14ac:dyDescent="0.25">
      <c r="B88" s="61"/>
      <c r="C88" s="55" t="s">
        <v>726</v>
      </c>
      <c r="D88" s="55"/>
      <c r="E88" s="63">
        <v>7143.8547894080903</v>
      </c>
      <c r="F88" s="64">
        <v>0.99200279721851936</v>
      </c>
    </row>
    <row r="89" spans="2:6" x14ac:dyDescent="0.25">
      <c r="B89" s="61"/>
      <c r="C89" s="55" t="s">
        <v>2</v>
      </c>
      <c r="D89" s="42" t="s">
        <v>727</v>
      </c>
      <c r="E89" s="1">
        <v>45.701609534732448</v>
      </c>
      <c r="F89" s="56">
        <v>0.79354884824488348</v>
      </c>
    </row>
    <row r="90" spans="2:6" x14ac:dyDescent="0.25">
      <c r="B90" s="61"/>
      <c r="C90" s="55"/>
      <c r="D90" s="42" t="s">
        <v>750</v>
      </c>
      <c r="E90" s="1">
        <v>11.889816167430828</v>
      </c>
      <c r="F90" s="56">
        <v>0.2064511517551165</v>
      </c>
    </row>
    <row r="91" spans="2:6" x14ac:dyDescent="0.25">
      <c r="B91" s="57"/>
      <c r="C91" s="55" t="s">
        <v>367</v>
      </c>
      <c r="D91" s="55"/>
      <c r="E91" s="63">
        <v>57.591425702163278</v>
      </c>
      <c r="F91" s="64">
        <v>7.9972027814806858E-3</v>
      </c>
    </row>
    <row r="92" spans="2:6" x14ac:dyDescent="0.25">
      <c r="B92" s="58" t="s">
        <v>718</v>
      </c>
      <c r="C92" s="58"/>
      <c r="D92" s="58"/>
      <c r="E92" s="59">
        <v>7201.4462151102534</v>
      </c>
      <c r="F92" s="60">
        <v>0.12020190561687646</v>
      </c>
    </row>
    <row r="93" spans="2:6" x14ac:dyDescent="0.25">
      <c r="B93" s="61" t="s">
        <v>9</v>
      </c>
      <c r="C93" s="55" t="s">
        <v>723</v>
      </c>
      <c r="D93" s="42" t="s">
        <v>725</v>
      </c>
      <c r="E93" s="1">
        <v>3843.9593121019348</v>
      </c>
      <c r="F93" s="56">
        <v>0.99504599299378305</v>
      </c>
    </row>
    <row r="94" spans="2:6" x14ac:dyDescent="0.25">
      <c r="B94" s="61"/>
      <c r="C94" s="55"/>
      <c r="D94" s="42" t="s">
        <v>732</v>
      </c>
      <c r="E94" s="1">
        <v>14.028694067338158</v>
      </c>
      <c r="F94" s="56">
        <v>3.6314629488123774E-3</v>
      </c>
    </row>
    <row r="95" spans="2:6" x14ac:dyDescent="0.25">
      <c r="B95" s="61"/>
      <c r="C95" s="55"/>
      <c r="D95" s="42" t="s">
        <v>740</v>
      </c>
      <c r="E95" s="1">
        <v>5.109116142290091</v>
      </c>
      <c r="F95" s="56">
        <v>1.3225440574046315E-3</v>
      </c>
    </row>
    <row r="96" spans="2:6" x14ac:dyDescent="0.25">
      <c r="B96" s="61"/>
      <c r="C96" s="55" t="s">
        <v>726</v>
      </c>
      <c r="D96" s="55"/>
      <c r="E96" s="63">
        <v>3863.097122311563</v>
      </c>
      <c r="F96" s="64">
        <v>0.99160803144803844</v>
      </c>
    </row>
    <row r="97" spans="2:6" x14ac:dyDescent="0.25">
      <c r="B97" s="61"/>
      <c r="C97" s="55" t="s">
        <v>2</v>
      </c>
      <c r="D97" s="42" t="s">
        <v>727</v>
      </c>
      <c r="E97" s="1">
        <v>27.584234995932057</v>
      </c>
      <c r="F97" s="56">
        <v>0.84372614111384348</v>
      </c>
    </row>
    <row r="98" spans="2:6" x14ac:dyDescent="0.25">
      <c r="B98" s="61"/>
      <c r="C98" s="55"/>
      <c r="D98" s="42" t="s">
        <v>729</v>
      </c>
      <c r="E98" s="1">
        <v>5.109116142290091</v>
      </c>
      <c r="F98" s="56">
        <v>0.15627385888615647</v>
      </c>
    </row>
    <row r="99" spans="2:6" x14ac:dyDescent="0.25">
      <c r="B99" s="57"/>
      <c r="C99" s="55" t="s">
        <v>367</v>
      </c>
      <c r="D99" s="55"/>
      <c r="E99" s="63">
        <v>32.693351138222148</v>
      </c>
      <c r="F99" s="64">
        <v>8.3919685519615889E-3</v>
      </c>
    </row>
    <row r="100" spans="2:6" x14ac:dyDescent="0.25">
      <c r="B100" s="58" t="s">
        <v>35</v>
      </c>
      <c r="C100" s="58"/>
      <c r="D100" s="58"/>
      <c r="E100" s="59">
        <v>3895.7904734497852</v>
      </c>
      <c r="F100" s="60">
        <v>6.5026027384635296E-2</v>
      </c>
    </row>
    <row r="101" spans="2:6" x14ac:dyDescent="0.25">
      <c r="B101" s="61" t="s">
        <v>12</v>
      </c>
      <c r="C101" s="55" t="s">
        <v>723</v>
      </c>
      <c r="D101" s="42" t="s">
        <v>725</v>
      </c>
      <c r="E101" s="1">
        <v>1264.0564481229021</v>
      </c>
      <c r="F101" s="56">
        <v>1</v>
      </c>
    </row>
    <row r="102" spans="2:6" x14ac:dyDescent="0.25">
      <c r="B102" s="61"/>
      <c r="C102" s="55" t="s">
        <v>726</v>
      </c>
      <c r="D102" s="55"/>
      <c r="E102" s="63">
        <v>1264.0564481229021</v>
      </c>
      <c r="F102" s="64">
        <v>0.99031399420174626</v>
      </c>
    </row>
    <row r="103" spans="2:6" x14ac:dyDescent="0.25">
      <c r="B103" s="61"/>
      <c r="C103" s="55" t="s">
        <v>2</v>
      </c>
      <c r="D103" s="42" t="s">
        <v>727</v>
      </c>
      <c r="E103" s="1">
        <v>12.363410148220275</v>
      </c>
      <c r="F103" s="56">
        <v>1</v>
      </c>
    </row>
    <row r="104" spans="2:6" x14ac:dyDescent="0.25">
      <c r="B104" s="57"/>
      <c r="C104" s="55" t="s">
        <v>367</v>
      </c>
      <c r="D104" s="55"/>
      <c r="E104" s="63">
        <v>12.363410148220275</v>
      </c>
      <c r="F104" s="64">
        <v>9.6860057982537141E-3</v>
      </c>
    </row>
    <row r="105" spans="2:6" x14ac:dyDescent="0.25">
      <c r="B105" s="58" t="s">
        <v>36</v>
      </c>
      <c r="C105" s="58"/>
      <c r="D105" s="58"/>
      <c r="E105" s="59">
        <v>1276.4198582711224</v>
      </c>
      <c r="F105" s="60">
        <v>2.1305178813872918E-2</v>
      </c>
    </row>
    <row r="106" spans="2:6" x14ac:dyDescent="0.25">
      <c r="B106" s="61" t="s">
        <v>719</v>
      </c>
      <c r="C106" s="55" t="s">
        <v>723</v>
      </c>
      <c r="D106" s="42" t="s">
        <v>725</v>
      </c>
      <c r="E106" s="1">
        <v>2394.2656108595329</v>
      </c>
      <c r="F106" s="56">
        <v>1</v>
      </c>
    </row>
    <row r="107" spans="2:6" x14ac:dyDescent="0.25">
      <c r="B107" s="61"/>
      <c r="C107" s="55" t="s">
        <v>726</v>
      </c>
      <c r="D107" s="55"/>
      <c r="E107" s="63">
        <v>2394.2656108595329</v>
      </c>
      <c r="F107" s="64">
        <v>0.95473537542884879</v>
      </c>
    </row>
    <row r="108" spans="2:6" x14ac:dyDescent="0.25">
      <c r="B108" s="61"/>
      <c r="C108" s="55" t="s">
        <v>2</v>
      </c>
      <c r="D108" s="42" t="s">
        <v>727</v>
      </c>
      <c r="E108" s="1">
        <v>91.643798745308061</v>
      </c>
      <c r="F108" s="56">
        <v>0.8073369825471316</v>
      </c>
    </row>
    <row r="109" spans="2:6" x14ac:dyDescent="0.25">
      <c r="B109" s="61"/>
      <c r="C109" s="55"/>
      <c r="D109" s="42" t="s">
        <v>729</v>
      </c>
      <c r="E109" s="1">
        <v>21.869889747164763</v>
      </c>
      <c r="F109" s="56">
        <v>0.19266301745286843</v>
      </c>
    </row>
    <row r="110" spans="2:6" x14ac:dyDescent="0.25">
      <c r="B110" s="57"/>
      <c r="C110" s="55" t="s">
        <v>367</v>
      </c>
      <c r="D110" s="55"/>
      <c r="E110" s="63">
        <v>113.51368849247282</v>
      </c>
      <c r="F110" s="64">
        <v>4.5264624571151067E-2</v>
      </c>
    </row>
    <row r="111" spans="2:6" x14ac:dyDescent="0.25">
      <c r="B111" s="58" t="s">
        <v>720</v>
      </c>
      <c r="C111" s="58"/>
      <c r="D111" s="58"/>
      <c r="E111" s="59">
        <v>2507.7792993520061</v>
      </c>
      <c r="F111" s="60">
        <v>4.1858238143357623E-2</v>
      </c>
    </row>
    <row r="112" spans="2:6" x14ac:dyDescent="0.25">
      <c r="B112" s="61" t="s">
        <v>16</v>
      </c>
      <c r="C112" s="55" t="s">
        <v>723</v>
      </c>
      <c r="D112" s="42" t="s">
        <v>725</v>
      </c>
      <c r="E112" s="1">
        <v>847.02778945258865</v>
      </c>
      <c r="F112" s="56">
        <v>1</v>
      </c>
    </row>
    <row r="113" spans="2:6" x14ac:dyDescent="0.25">
      <c r="B113" s="61"/>
      <c r="C113" s="55" t="s">
        <v>726</v>
      </c>
      <c r="D113" s="55"/>
      <c r="E113" s="63">
        <v>847.02778945258865</v>
      </c>
      <c r="F113" s="64">
        <v>0.92281441325794034</v>
      </c>
    </row>
    <row r="114" spans="2:6" x14ac:dyDescent="0.25">
      <c r="B114" s="61"/>
      <c r="C114" s="55" t="s">
        <v>2</v>
      </c>
      <c r="D114" s="42" t="s">
        <v>727</v>
      </c>
      <c r="E114" s="1">
        <v>70.84667943678258</v>
      </c>
      <c r="F114" s="56">
        <v>1</v>
      </c>
    </row>
    <row r="115" spans="2:6" x14ac:dyDescent="0.25">
      <c r="B115" s="57"/>
      <c r="C115" s="55" t="s">
        <v>367</v>
      </c>
      <c r="D115" s="55"/>
      <c r="E115" s="63">
        <v>70.84667943678258</v>
      </c>
      <c r="F115" s="64">
        <v>7.7185586742059747E-2</v>
      </c>
    </row>
    <row r="116" spans="2:6" x14ac:dyDescent="0.25">
      <c r="B116" s="58" t="s">
        <v>37</v>
      </c>
      <c r="C116" s="58"/>
      <c r="D116" s="58"/>
      <c r="E116" s="59">
        <v>917.8744688893712</v>
      </c>
      <c r="F116" s="60">
        <v>1.532056992192528E-2</v>
      </c>
    </row>
    <row r="117" spans="2:6" x14ac:dyDescent="0.25">
      <c r="B117" s="61" t="s">
        <v>10</v>
      </c>
      <c r="C117" s="55" t="s">
        <v>723</v>
      </c>
      <c r="D117" s="42" t="s">
        <v>725</v>
      </c>
      <c r="E117" s="1">
        <v>4058.3069191190989</v>
      </c>
      <c r="F117" s="56">
        <v>1</v>
      </c>
    </row>
    <row r="118" spans="2:6" x14ac:dyDescent="0.25">
      <c r="B118" s="61"/>
      <c r="C118" s="55" t="s">
        <v>726</v>
      </c>
      <c r="D118" s="55"/>
      <c r="E118" s="63">
        <v>4058.3069191190989</v>
      </c>
      <c r="F118" s="64">
        <v>0.96270107393657089</v>
      </c>
    </row>
    <row r="119" spans="2:6" x14ac:dyDescent="0.25">
      <c r="B119" s="61"/>
      <c r="C119" s="55" t="s">
        <v>2</v>
      </c>
      <c r="D119" s="42" t="s">
        <v>727</v>
      </c>
      <c r="E119" s="1">
        <v>157.23519357879007</v>
      </c>
      <c r="F119" s="56">
        <v>1</v>
      </c>
    </row>
    <row r="120" spans="2:6" x14ac:dyDescent="0.25">
      <c r="B120" s="57"/>
      <c r="C120" s="55" t="s">
        <v>367</v>
      </c>
      <c r="D120" s="55"/>
      <c r="E120" s="63">
        <v>157.23519357879007</v>
      </c>
      <c r="F120" s="64">
        <v>3.7298926063429057E-2</v>
      </c>
    </row>
    <row r="121" spans="2:6" x14ac:dyDescent="0.25">
      <c r="B121" s="58" t="s">
        <v>38</v>
      </c>
      <c r="C121" s="58"/>
      <c r="D121" s="58"/>
      <c r="E121" s="59">
        <v>4215.542112697889</v>
      </c>
      <c r="F121" s="60">
        <v>7.0363115965689657E-2</v>
      </c>
    </row>
    <row r="122" spans="2:6" x14ac:dyDescent="0.25">
      <c r="B122" s="61" t="s">
        <v>13</v>
      </c>
      <c r="C122" s="55" t="s">
        <v>723</v>
      </c>
      <c r="D122" s="42" t="s">
        <v>725</v>
      </c>
      <c r="E122" s="1">
        <v>1599.644786355587</v>
      </c>
      <c r="F122" s="56">
        <v>1</v>
      </c>
    </row>
    <row r="123" spans="2:6" x14ac:dyDescent="0.25">
      <c r="B123" s="61"/>
      <c r="C123" s="55" t="s">
        <v>726</v>
      </c>
      <c r="D123" s="55"/>
      <c r="E123" s="63">
        <v>1599.644786355587</v>
      </c>
      <c r="F123" s="64">
        <v>0.97265745144199078</v>
      </c>
    </row>
    <row r="124" spans="2:6" x14ac:dyDescent="0.25">
      <c r="B124" s="61"/>
      <c r="C124" s="55" t="s">
        <v>2</v>
      </c>
      <c r="D124" s="42" t="s">
        <v>729</v>
      </c>
      <c r="E124" s="1">
        <v>44.967902298646514</v>
      </c>
      <c r="F124" s="56">
        <v>1</v>
      </c>
    </row>
    <row r="125" spans="2:6" x14ac:dyDescent="0.25">
      <c r="B125" s="57"/>
      <c r="C125" s="55" t="s">
        <v>367</v>
      </c>
      <c r="D125" s="55"/>
      <c r="E125" s="63">
        <v>44.967902298646514</v>
      </c>
      <c r="F125" s="64">
        <v>2.7342548558009241E-2</v>
      </c>
    </row>
    <row r="126" spans="2:6" x14ac:dyDescent="0.25">
      <c r="B126" s="58" t="s">
        <v>39</v>
      </c>
      <c r="C126" s="58"/>
      <c r="D126" s="58"/>
      <c r="E126" s="59">
        <v>1644.6126886542336</v>
      </c>
      <c r="F126" s="60">
        <v>2.7450816582250497E-2</v>
      </c>
    </row>
    <row r="127" spans="2:6" x14ac:dyDescent="0.25">
      <c r="B127" s="61" t="s">
        <v>1</v>
      </c>
      <c r="C127" s="55" t="s">
        <v>723</v>
      </c>
      <c r="D127" s="42" t="s">
        <v>725</v>
      </c>
      <c r="E127" s="1">
        <v>2251.3287823814917</v>
      </c>
      <c r="F127" s="56">
        <v>1</v>
      </c>
    </row>
    <row r="128" spans="2:6" x14ac:dyDescent="0.25">
      <c r="B128" s="61"/>
      <c r="C128" s="55" t="s">
        <v>726</v>
      </c>
      <c r="D128" s="55"/>
      <c r="E128" s="63">
        <v>2251.3287823814917</v>
      </c>
      <c r="F128" s="64">
        <v>0.96906665419661409</v>
      </c>
    </row>
    <row r="129" spans="2:6" x14ac:dyDescent="0.25">
      <c r="B129" s="61"/>
      <c r="C129" s="55" t="s">
        <v>2</v>
      </c>
      <c r="D129" s="42" t="s">
        <v>727</v>
      </c>
      <c r="E129" s="1">
        <v>34.122628960307878</v>
      </c>
      <c r="F129" s="56">
        <v>0.47482143169662999</v>
      </c>
    </row>
    <row r="130" spans="2:6" x14ac:dyDescent="0.25">
      <c r="B130" s="61"/>
      <c r="C130" s="55"/>
      <c r="D130" s="42" t="s">
        <v>729</v>
      </c>
      <c r="E130" s="1">
        <v>37.741500757639024</v>
      </c>
      <c r="F130" s="56">
        <v>0.52517856830337006</v>
      </c>
    </row>
    <row r="131" spans="2:6" x14ac:dyDescent="0.25">
      <c r="B131" s="57"/>
      <c r="C131" s="55" t="s">
        <v>367</v>
      </c>
      <c r="D131" s="55"/>
      <c r="E131" s="63">
        <v>71.864129717946895</v>
      </c>
      <c r="F131" s="64">
        <v>3.0933345803385838E-2</v>
      </c>
    </row>
    <row r="132" spans="2:6" x14ac:dyDescent="0.25">
      <c r="B132" s="58" t="s">
        <v>40</v>
      </c>
      <c r="C132" s="58"/>
      <c r="D132" s="58"/>
      <c r="E132" s="59">
        <v>2323.1929120994387</v>
      </c>
      <c r="F132" s="60">
        <v>3.8777240960855774E-2</v>
      </c>
    </row>
    <row r="133" spans="2:6" x14ac:dyDescent="0.25">
      <c r="B133" s="61" t="s">
        <v>4</v>
      </c>
      <c r="C133" s="55" t="s">
        <v>723</v>
      </c>
      <c r="D133" s="42" t="s">
        <v>725</v>
      </c>
      <c r="E133" s="1">
        <v>4713.9057047957122</v>
      </c>
      <c r="F133" s="56">
        <v>1</v>
      </c>
    </row>
    <row r="134" spans="2:6" x14ac:dyDescent="0.25">
      <c r="B134" s="61"/>
      <c r="C134" s="55" t="s">
        <v>726</v>
      </c>
      <c r="D134" s="55"/>
      <c r="E134" s="63">
        <v>4713.9057047957122</v>
      </c>
      <c r="F134" s="64">
        <v>0.97615636921513849</v>
      </c>
    </row>
    <row r="135" spans="2:6" x14ac:dyDescent="0.25">
      <c r="B135" s="61"/>
      <c r="C135" s="55" t="s">
        <v>2</v>
      </c>
      <c r="D135" s="42" t="s">
        <v>729</v>
      </c>
      <c r="E135" s="1">
        <v>115.1420312610079</v>
      </c>
      <c r="F135" s="56">
        <v>1</v>
      </c>
    </row>
    <row r="136" spans="2:6" x14ac:dyDescent="0.25">
      <c r="B136" s="57"/>
      <c r="C136" s="55" t="s">
        <v>367</v>
      </c>
      <c r="D136" s="55"/>
      <c r="E136" s="63">
        <v>115.1420312610079</v>
      </c>
      <c r="F136" s="64">
        <v>2.3843630784861531E-2</v>
      </c>
    </row>
    <row r="137" spans="2:6" x14ac:dyDescent="0.25">
      <c r="B137" s="58" t="s">
        <v>41</v>
      </c>
      <c r="C137" s="58"/>
      <c r="D137" s="58"/>
      <c r="E137" s="59">
        <v>4829.0477360567202</v>
      </c>
      <c r="F137" s="60">
        <v>8.0603356999451536E-2</v>
      </c>
    </row>
    <row r="138" spans="2:6" x14ac:dyDescent="0.25">
      <c r="B138" s="61" t="s">
        <v>14</v>
      </c>
      <c r="C138" s="55" t="s">
        <v>723</v>
      </c>
      <c r="D138" s="42" t="s">
        <v>725</v>
      </c>
      <c r="E138" s="1">
        <v>1764.9289892200197</v>
      </c>
      <c r="F138" s="56">
        <v>1</v>
      </c>
    </row>
    <row r="139" spans="2:6" x14ac:dyDescent="0.25">
      <c r="B139" s="61"/>
      <c r="C139" s="55" t="s">
        <v>726</v>
      </c>
      <c r="D139" s="55"/>
      <c r="E139" s="63">
        <v>1764.9289892200197</v>
      </c>
      <c r="F139" s="64">
        <v>0.98061970263367226</v>
      </c>
    </row>
    <row r="140" spans="2:6" x14ac:dyDescent="0.25">
      <c r="B140" s="61"/>
      <c r="C140" s="55" t="s">
        <v>2</v>
      </c>
      <c r="D140" s="42" t="s">
        <v>727</v>
      </c>
      <c r="E140" s="1">
        <v>21.239716109194269</v>
      </c>
      <c r="F140" s="56">
        <v>0.75693164290282522</v>
      </c>
    </row>
    <row r="141" spans="2:6" x14ac:dyDescent="0.25">
      <c r="B141" s="61"/>
      <c r="C141" s="55"/>
      <c r="D141" s="42" t="s">
        <v>729</v>
      </c>
      <c r="E141" s="1">
        <v>6.8205668877487167</v>
      </c>
      <c r="F141" s="56">
        <v>0.24306835709717467</v>
      </c>
    </row>
    <row r="142" spans="2:6" x14ac:dyDescent="0.25">
      <c r="B142" s="61"/>
      <c r="C142" s="55" t="s">
        <v>367</v>
      </c>
      <c r="D142" s="55"/>
      <c r="E142" s="63">
        <v>28.060282996942988</v>
      </c>
      <c r="F142" s="64">
        <v>1.5590693187287584E-2</v>
      </c>
    </row>
    <row r="143" spans="2:6" x14ac:dyDescent="0.25">
      <c r="B143" s="61"/>
      <c r="C143" s="55" t="s">
        <v>5</v>
      </c>
      <c r="D143" s="42" t="s">
        <v>695</v>
      </c>
      <c r="E143" s="1">
        <v>6.8205668877487167</v>
      </c>
      <c r="F143" s="56">
        <v>1</v>
      </c>
    </row>
    <row r="144" spans="2:6" x14ac:dyDescent="0.25">
      <c r="B144" s="57"/>
      <c r="C144" s="55" t="s">
        <v>368</v>
      </c>
      <c r="D144" s="55"/>
      <c r="E144" s="63">
        <v>6.8205668877487167</v>
      </c>
      <c r="F144" s="64">
        <v>3.7896041790401068E-3</v>
      </c>
    </row>
    <row r="145" spans="2:6" x14ac:dyDescent="0.25">
      <c r="B145" s="58" t="s">
        <v>42</v>
      </c>
      <c r="C145" s="58"/>
      <c r="D145" s="58"/>
      <c r="E145" s="59">
        <v>1799.8098391047115</v>
      </c>
      <c r="F145" s="60">
        <v>3.0041267537964662E-2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71"/>
  <sheetViews>
    <sheetView workbookViewId="0">
      <pane ySplit="9" topLeftCell="A10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30" bestFit="1" customWidth="1"/>
    <col min="4" max="4" width="33.28515625" bestFit="1" customWidth="1"/>
    <col min="5" max="5" width="10" bestFit="1" customWidth="1"/>
    <col min="6" max="6" width="8.140625" bestFit="1" customWidth="1"/>
  </cols>
  <sheetData>
    <row r="1" spans="1:6" x14ac:dyDescent="0.25">
      <c r="A1" s="7" t="s">
        <v>504</v>
      </c>
    </row>
    <row r="3" spans="1:6" ht="18.75" x14ac:dyDescent="0.3">
      <c r="A3" s="8" t="s">
        <v>704</v>
      </c>
    </row>
    <row r="5" spans="1:6" x14ac:dyDescent="0.25">
      <c r="A5" t="s">
        <v>502</v>
      </c>
      <c r="B5" s="4" t="s">
        <v>762</v>
      </c>
    </row>
    <row r="6" spans="1:6" x14ac:dyDescent="0.25">
      <c r="A6" t="s">
        <v>503</v>
      </c>
      <c r="B6" t="s">
        <v>697</v>
      </c>
    </row>
    <row r="8" spans="1:6" x14ac:dyDescent="0.25">
      <c r="B8" s="33"/>
      <c r="C8" s="33"/>
      <c r="D8" s="33"/>
      <c r="E8" s="33"/>
      <c r="F8" s="33"/>
    </row>
    <row r="9" spans="1:6" x14ac:dyDescent="0.25">
      <c r="B9" s="6" t="s">
        <v>20</v>
      </c>
      <c r="C9" s="6" t="s">
        <v>45</v>
      </c>
      <c r="D9" s="6" t="s">
        <v>46</v>
      </c>
      <c r="E9" s="6" t="s">
        <v>23</v>
      </c>
      <c r="F9" s="6" t="s">
        <v>24</v>
      </c>
    </row>
    <row r="10" spans="1:6" x14ac:dyDescent="0.25">
      <c r="B10" s="34" t="s">
        <v>672</v>
      </c>
      <c r="C10" s="34" t="s">
        <v>838</v>
      </c>
      <c r="D10" s="22"/>
      <c r="E10" s="22">
        <f>SUM(E19,E30,E48,E70,E78,E88,E103,E184,E219,E233,E243,E265,E277,E289,E301,E311,E322,E327,E346,E356,E366)</f>
        <v>90106.924555042671</v>
      </c>
      <c r="F10" s="69">
        <f>E10/$E$16</f>
        <v>0.98055521659882705</v>
      </c>
    </row>
    <row r="11" spans="1:6" x14ac:dyDescent="0.25">
      <c r="B11" s="34"/>
      <c r="C11" s="34" t="s">
        <v>25</v>
      </c>
      <c r="D11" s="22" t="s">
        <v>725</v>
      </c>
      <c r="E11" s="22">
        <f>SUM(E20,E31,E49,E71,E79,E89,E104,E187,E234,E244,E266,E280,E290,E302,E312,E330,E359,E367)</f>
        <v>1262.2528122677813</v>
      </c>
      <c r="F11" s="69">
        <f t="shared" ref="F11:F16" si="0">E11/$E$16</f>
        <v>1.3735998491210816E-2</v>
      </c>
    </row>
    <row r="12" spans="1:6" x14ac:dyDescent="0.25">
      <c r="B12" s="34"/>
      <c r="C12" s="34"/>
      <c r="D12" s="22" t="s">
        <v>761</v>
      </c>
      <c r="E12" s="22">
        <f>SUM(E21,E32,E57,E72,E81,E96,E188,E235,E245,E267,E282,E291,E303,E313,E333,E361,E368,E105)-E11</f>
        <v>160.85107140967762</v>
      </c>
      <c r="F12" s="69">
        <f t="shared" si="0"/>
        <v>1.750402179911523E-3</v>
      </c>
    </row>
    <row r="13" spans="1:6" x14ac:dyDescent="0.25">
      <c r="B13" s="34"/>
      <c r="C13" s="34" t="s">
        <v>726</v>
      </c>
      <c r="D13" s="22"/>
      <c r="E13" s="22">
        <f>E11+E12</f>
        <v>1423.103883677459</v>
      </c>
      <c r="F13" s="69">
        <f t="shared" si="0"/>
        <v>1.5486400671122339E-2</v>
      </c>
    </row>
    <row r="14" spans="1:6" x14ac:dyDescent="0.25">
      <c r="B14" s="34"/>
      <c r="C14" s="34" t="s">
        <v>368</v>
      </c>
      <c r="D14" s="22"/>
      <c r="E14" s="22">
        <f>SUM(E23,E59,E83,E98,E190,E223,E247,E269,E293,E370)</f>
        <v>284.67078742461609</v>
      </c>
      <c r="F14" s="69">
        <f t="shared" si="0"/>
        <v>3.0978243570169857E-3</v>
      </c>
    </row>
    <row r="15" spans="1:6" x14ac:dyDescent="0.25">
      <c r="B15" s="34"/>
      <c r="C15" s="34" t="s">
        <v>375</v>
      </c>
      <c r="D15" s="22"/>
      <c r="E15" s="22">
        <f>SUM(E186,E221,E279,E329,E348,E358)</f>
        <v>79.079961109298466</v>
      </c>
      <c r="F15" s="69">
        <f t="shared" si="0"/>
        <v>8.6055837303366785E-4</v>
      </c>
    </row>
    <row r="16" spans="1:6" x14ac:dyDescent="0.25">
      <c r="B16" s="25" t="s">
        <v>673</v>
      </c>
      <c r="C16" s="25"/>
      <c r="D16" s="25"/>
      <c r="E16" s="25">
        <f>SUM(E10,E13,E14,E15)</f>
        <v>91893.77918725404</v>
      </c>
      <c r="F16" s="66">
        <f t="shared" si="0"/>
        <v>1</v>
      </c>
    </row>
    <row r="17" spans="2:6" x14ac:dyDescent="0.25">
      <c r="B17" s="55" t="s">
        <v>705</v>
      </c>
      <c r="C17" s="55" t="s">
        <v>2</v>
      </c>
      <c r="D17" s="42" t="s">
        <v>727</v>
      </c>
      <c r="E17" s="70">
        <v>1097.27169912617</v>
      </c>
      <c r="F17" s="56">
        <v>0.99439498702287632</v>
      </c>
    </row>
    <row r="18" spans="2:6" x14ac:dyDescent="0.25">
      <c r="B18" s="55"/>
      <c r="C18" s="55"/>
      <c r="D18" s="42" t="s">
        <v>763</v>
      </c>
      <c r="E18" s="70">
        <v>6.1848884932997086</v>
      </c>
      <c r="F18" s="56">
        <v>5.6050129771236506E-3</v>
      </c>
    </row>
    <row r="19" spans="2:6" x14ac:dyDescent="0.25">
      <c r="B19" s="55"/>
      <c r="C19" s="55" t="s">
        <v>367</v>
      </c>
      <c r="D19" s="55"/>
      <c r="E19" s="71">
        <v>1103.4565876194697</v>
      </c>
      <c r="F19" s="64">
        <v>0.97492328224483382</v>
      </c>
    </row>
    <row r="20" spans="2:6" x14ac:dyDescent="0.25">
      <c r="B20" s="55"/>
      <c r="C20" s="55" t="s">
        <v>723</v>
      </c>
      <c r="D20" s="42" t="s">
        <v>725</v>
      </c>
      <c r="E20" s="70">
        <v>19.037333728922516</v>
      </c>
      <c r="F20" s="56">
        <v>1</v>
      </c>
    </row>
    <row r="21" spans="2:6" x14ac:dyDescent="0.25">
      <c r="B21" s="55"/>
      <c r="C21" s="55" t="s">
        <v>726</v>
      </c>
      <c r="D21" s="55"/>
      <c r="E21" s="71">
        <v>19.037333728922516</v>
      </c>
      <c r="F21" s="64">
        <v>1.6819818824256157E-2</v>
      </c>
    </row>
    <row r="22" spans="2:6" x14ac:dyDescent="0.25">
      <c r="B22" s="55"/>
      <c r="C22" s="55" t="s">
        <v>5</v>
      </c>
      <c r="D22" s="42" t="s">
        <v>695</v>
      </c>
      <c r="E22" s="70">
        <v>9.3454835724528653</v>
      </c>
      <c r="F22" s="56">
        <v>1</v>
      </c>
    </row>
    <row r="23" spans="2:6" x14ac:dyDescent="0.25">
      <c r="B23" s="57"/>
      <c r="C23" s="55" t="s">
        <v>368</v>
      </c>
      <c r="D23" s="55"/>
      <c r="E23" s="71">
        <v>9.3454835724528653</v>
      </c>
      <c r="F23" s="64">
        <v>8.256898930910115E-3</v>
      </c>
    </row>
    <row r="24" spans="2:6" x14ac:dyDescent="0.25">
      <c r="B24" s="58" t="s">
        <v>706</v>
      </c>
      <c r="C24" s="58"/>
      <c r="D24" s="58"/>
      <c r="E24" s="72">
        <v>1131.839404920845</v>
      </c>
      <c r="F24" s="60">
        <v>1.2316822911532119E-2</v>
      </c>
    </row>
    <row r="25" spans="2:6" x14ac:dyDescent="0.25">
      <c r="B25" s="55" t="s">
        <v>11</v>
      </c>
      <c r="C25" s="55" t="s">
        <v>2</v>
      </c>
      <c r="D25" s="42" t="s">
        <v>727</v>
      </c>
      <c r="E25" s="70">
        <v>34.925174657379117</v>
      </c>
      <c r="F25" s="56">
        <v>2.1327282138897636E-2</v>
      </c>
    </row>
    <row r="26" spans="2:6" x14ac:dyDescent="0.25">
      <c r="B26" s="55"/>
      <c r="C26" s="55"/>
      <c r="D26" s="42" t="s">
        <v>764</v>
      </c>
      <c r="E26" s="70">
        <v>5.2572632235918242</v>
      </c>
      <c r="F26" s="56">
        <v>3.2103815413362159E-3</v>
      </c>
    </row>
    <row r="27" spans="2:6" x14ac:dyDescent="0.25">
      <c r="B27" s="55"/>
      <c r="C27" s="55"/>
      <c r="D27" s="42" t="s">
        <v>728</v>
      </c>
      <c r="E27" s="70">
        <v>3.3028842146211344</v>
      </c>
      <c r="F27" s="56">
        <v>2.0169274515697555E-3</v>
      </c>
    </row>
    <row r="28" spans="2:6" x14ac:dyDescent="0.25">
      <c r="B28" s="55"/>
      <c r="C28" s="55"/>
      <c r="D28" s="42" t="s">
        <v>765</v>
      </c>
      <c r="E28" s="70">
        <v>5.2572632235918242</v>
      </c>
      <c r="F28" s="56">
        <v>3.2103815413362159E-3</v>
      </c>
    </row>
    <row r="29" spans="2:6" x14ac:dyDescent="0.25">
      <c r="B29" s="55"/>
      <c r="C29" s="55"/>
      <c r="D29" s="42" t="s">
        <v>729</v>
      </c>
      <c r="E29" s="70">
        <v>1588.8394764701636</v>
      </c>
      <c r="F29" s="56">
        <v>0.97023502732686018</v>
      </c>
    </row>
    <row r="30" spans="2:6" x14ac:dyDescent="0.25">
      <c r="B30" s="55"/>
      <c r="C30" s="55" t="s">
        <v>367</v>
      </c>
      <c r="D30" s="55"/>
      <c r="E30" s="71">
        <v>1637.5820617893476</v>
      </c>
      <c r="F30" s="64">
        <v>0.93444948378281345</v>
      </c>
    </row>
    <row r="31" spans="2:6" x14ac:dyDescent="0.25">
      <c r="B31" s="55"/>
      <c r="C31" s="55" t="s">
        <v>723</v>
      </c>
      <c r="D31" s="42" t="s">
        <v>725</v>
      </c>
      <c r="E31" s="70">
        <v>114.87442752255357</v>
      </c>
      <c r="F31" s="56">
        <v>1</v>
      </c>
    </row>
    <row r="32" spans="2:6" x14ac:dyDescent="0.25">
      <c r="B32" s="57"/>
      <c r="C32" s="55" t="s">
        <v>726</v>
      </c>
      <c r="D32" s="55"/>
      <c r="E32" s="71">
        <v>114.87442752255357</v>
      </c>
      <c r="F32" s="64">
        <v>6.555051621718655E-2</v>
      </c>
    </row>
    <row r="33" spans="2:6" x14ac:dyDescent="0.25">
      <c r="B33" s="58" t="s">
        <v>30</v>
      </c>
      <c r="C33" s="58"/>
      <c r="D33" s="58"/>
      <c r="E33" s="72">
        <v>1752.4564893119011</v>
      </c>
      <c r="F33" s="60">
        <v>1.9070458357587829E-2</v>
      </c>
    </row>
    <row r="34" spans="2:6" x14ac:dyDescent="0.25">
      <c r="B34" s="61" t="s">
        <v>707</v>
      </c>
      <c r="C34" s="55" t="s">
        <v>2</v>
      </c>
      <c r="D34" s="42" t="s">
        <v>766</v>
      </c>
      <c r="E34" s="70">
        <v>5.8668414498263086</v>
      </c>
      <c r="F34" s="56">
        <v>1.3023089968313686E-3</v>
      </c>
    </row>
    <row r="35" spans="2:6" x14ac:dyDescent="0.25">
      <c r="B35" s="61"/>
      <c r="C35" s="55"/>
      <c r="D35" s="42" t="s">
        <v>727</v>
      </c>
      <c r="E35" s="70">
        <v>21.283384626481691</v>
      </c>
      <c r="F35" s="56">
        <v>4.7244404879750318E-3</v>
      </c>
    </row>
    <row r="36" spans="2:6" x14ac:dyDescent="0.25">
      <c r="B36" s="61"/>
      <c r="C36" s="55"/>
      <c r="D36" s="42" t="s">
        <v>767</v>
      </c>
      <c r="E36" s="70">
        <v>33.452497164988607</v>
      </c>
      <c r="F36" s="56">
        <v>7.4257142274963472E-3</v>
      </c>
    </row>
    <row r="37" spans="2:6" x14ac:dyDescent="0.25">
      <c r="B37" s="61"/>
      <c r="C37" s="55"/>
      <c r="D37" s="42" t="s">
        <v>728</v>
      </c>
      <c r="E37" s="70">
        <v>12.948554257566514</v>
      </c>
      <c r="F37" s="56">
        <v>2.8742925558500024E-3</v>
      </c>
    </row>
    <row r="38" spans="2:6" x14ac:dyDescent="0.25">
      <c r="B38" s="61"/>
      <c r="C38" s="55"/>
      <c r="D38" s="42" t="s">
        <v>748</v>
      </c>
      <c r="E38" s="70">
        <v>66.188479036623875</v>
      </c>
      <c r="F38" s="56">
        <v>1.4692377912911154E-2</v>
      </c>
    </row>
    <row r="39" spans="2:6" x14ac:dyDescent="0.25">
      <c r="B39" s="61"/>
      <c r="C39" s="55"/>
      <c r="D39" s="42" t="s">
        <v>768</v>
      </c>
      <c r="E39" s="70">
        <v>14.981113537801084</v>
      </c>
      <c r="F39" s="56">
        <v>3.3254757452850841E-3</v>
      </c>
    </row>
    <row r="40" spans="2:6" x14ac:dyDescent="0.25">
      <c r="B40" s="61"/>
      <c r="C40" s="55"/>
      <c r="D40" s="42" t="s">
        <v>769</v>
      </c>
      <c r="E40" s="70">
        <v>6.3022710886806053</v>
      </c>
      <c r="F40" s="56">
        <v>1.3989647426899468E-3</v>
      </c>
    </row>
    <row r="41" spans="2:6" x14ac:dyDescent="0.25">
      <c r="B41" s="61"/>
      <c r="C41" s="55"/>
      <c r="D41" s="42" t="s">
        <v>770</v>
      </c>
      <c r="E41" s="70">
        <v>7.0817128077402058</v>
      </c>
      <c r="F41" s="56">
        <v>1.571983559018634E-3</v>
      </c>
    </row>
    <row r="42" spans="2:6" x14ac:dyDescent="0.25">
      <c r="B42" s="61"/>
      <c r="C42" s="55"/>
      <c r="D42" s="42" t="s">
        <v>771</v>
      </c>
      <c r="E42" s="70">
        <v>33.017067526134312</v>
      </c>
      <c r="F42" s="56">
        <v>7.3290584816377699E-3</v>
      </c>
    </row>
    <row r="43" spans="2:6" x14ac:dyDescent="0.25">
      <c r="B43" s="61"/>
      <c r="C43" s="55"/>
      <c r="D43" s="42" t="s">
        <v>772</v>
      </c>
      <c r="E43" s="70">
        <v>7.0817128077402058</v>
      </c>
      <c r="F43" s="56">
        <v>1.571983559018634E-3</v>
      </c>
    </row>
    <row r="44" spans="2:6" x14ac:dyDescent="0.25">
      <c r="B44" s="61"/>
      <c r="C44" s="55"/>
      <c r="D44" s="42" t="s">
        <v>773</v>
      </c>
      <c r="E44" s="70">
        <v>5.8668414498263086</v>
      </c>
      <c r="F44" s="56">
        <v>1.3023089968313686E-3</v>
      </c>
    </row>
    <row r="45" spans="2:6" x14ac:dyDescent="0.25">
      <c r="B45" s="61"/>
      <c r="C45" s="55"/>
      <c r="D45" s="42" t="s">
        <v>729</v>
      </c>
      <c r="E45" s="70">
        <v>11.733682899652617</v>
      </c>
      <c r="F45" s="56">
        <v>2.6046179936627372E-3</v>
      </c>
    </row>
    <row r="46" spans="2:6" x14ac:dyDescent="0.25">
      <c r="B46" s="61"/>
      <c r="C46" s="55"/>
      <c r="D46" s="42" t="s">
        <v>750</v>
      </c>
      <c r="E46" s="70">
        <v>4264.1682097407247</v>
      </c>
      <c r="F46" s="56">
        <v>0.94655099699550671</v>
      </c>
    </row>
    <row r="47" spans="2:6" x14ac:dyDescent="0.25">
      <c r="B47" s="61"/>
      <c r="C47" s="55"/>
      <c r="D47" s="42" t="s">
        <v>774</v>
      </c>
      <c r="E47" s="70">
        <v>14.981113537801084</v>
      </c>
      <c r="F47" s="56">
        <v>3.3254757452850841E-3</v>
      </c>
    </row>
    <row r="48" spans="2:6" x14ac:dyDescent="0.25">
      <c r="B48" s="61"/>
      <c r="C48" s="55" t="s">
        <v>367</v>
      </c>
      <c r="D48" s="55"/>
      <c r="E48" s="71">
        <v>4504.9534819315886</v>
      </c>
      <c r="F48" s="64">
        <v>0.96631348818781981</v>
      </c>
    </row>
    <row r="49" spans="2:6" x14ac:dyDescent="0.25">
      <c r="B49" s="61"/>
      <c r="C49" s="55" t="s">
        <v>723</v>
      </c>
      <c r="D49" s="42" t="s">
        <v>725</v>
      </c>
      <c r="E49" s="70">
        <v>99.729471668495194</v>
      </c>
      <c r="F49" s="56">
        <v>0.66501917896778007</v>
      </c>
    </row>
    <row r="50" spans="2:6" x14ac:dyDescent="0.25">
      <c r="B50" s="61"/>
      <c r="C50" s="55"/>
      <c r="D50" s="42" t="s">
        <v>730</v>
      </c>
      <c r="E50" s="70">
        <v>5.8668414498263086</v>
      </c>
      <c r="F50" s="56">
        <v>3.9121455461697249E-2</v>
      </c>
    </row>
    <row r="51" spans="2:6" x14ac:dyDescent="0.25">
      <c r="B51" s="61"/>
      <c r="C51" s="55"/>
      <c r="D51" s="42" t="s">
        <v>733</v>
      </c>
      <c r="E51" s="70">
        <v>6.3022710886806053</v>
      </c>
      <c r="F51" s="56">
        <v>4.2025000984245095E-2</v>
      </c>
    </row>
    <row r="52" spans="2:6" x14ac:dyDescent="0.25">
      <c r="B52" s="61"/>
      <c r="C52" s="55"/>
      <c r="D52" s="42" t="s">
        <v>736</v>
      </c>
      <c r="E52" s="70">
        <v>5.8668414498263086</v>
      </c>
      <c r="F52" s="56">
        <v>3.9121455461697249E-2</v>
      </c>
    </row>
    <row r="53" spans="2:6" x14ac:dyDescent="0.25">
      <c r="B53" s="61"/>
      <c r="C53" s="55"/>
      <c r="D53" s="42" t="s">
        <v>737</v>
      </c>
      <c r="E53" s="70">
        <v>7.0817128077402058</v>
      </c>
      <c r="F53" s="56">
        <v>4.7222498608470415E-2</v>
      </c>
    </row>
    <row r="54" spans="2:6" x14ac:dyDescent="0.25">
      <c r="B54" s="61"/>
      <c r="C54" s="55"/>
      <c r="D54" s="42" t="s">
        <v>739</v>
      </c>
      <c r="E54" s="70">
        <v>7.0817128077402058</v>
      </c>
      <c r="F54" s="56">
        <v>4.7222498608470415E-2</v>
      </c>
    </row>
    <row r="55" spans="2:6" x14ac:dyDescent="0.25">
      <c r="B55" s="61"/>
      <c r="C55" s="55"/>
      <c r="D55" s="42" t="s">
        <v>756</v>
      </c>
      <c r="E55" s="70">
        <v>5.8668414498263086</v>
      </c>
      <c r="F55" s="56">
        <v>3.9121455461697249E-2</v>
      </c>
    </row>
    <row r="56" spans="2:6" x14ac:dyDescent="0.25">
      <c r="B56" s="61"/>
      <c r="C56" s="55"/>
      <c r="D56" s="42" t="s">
        <v>745</v>
      </c>
      <c r="E56" s="70">
        <v>12.169112538506914</v>
      </c>
      <c r="F56" s="56">
        <v>8.1146456445942344E-2</v>
      </c>
    </row>
    <row r="57" spans="2:6" x14ac:dyDescent="0.25">
      <c r="B57" s="61"/>
      <c r="C57" s="55" t="s">
        <v>726</v>
      </c>
      <c r="D57" s="55"/>
      <c r="E57" s="71">
        <v>149.96480526064204</v>
      </c>
      <c r="F57" s="64">
        <v>3.216748289589081E-2</v>
      </c>
    </row>
    <row r="58" spans="2:6" x14ac:dyDescent="0.25">
      <c r="B58" s="61"/>
      <c r="C58" s="55" t="s">
        <v>5</v>
      </c>
      <c r="D58" s="42" t="s">
        <v>695</v>
      </c>
      <c r="E58" s="70">
        <v>7.0817128077402058</v>
      </c>
      <c r="F58" s="56">
        <v>1</v>
      </c>
    </row>
    <row r="59" spans="2:6" x14ac:dyDescent="0.25">
      <c r="B59" s="57"/>
      <c r="C59" s="55" t="s">
        <v>368</v>
      </c>
      <c r="D59" s="55"/>
      <c r="E59" s="71">
        <v>7.0817128077402058</v>
      </c>
      <c r="F59" s="64">
        <v>1.5190289162891996E-3</v>
      </c>
    </row>
    <row r="60" spans="2:6" x14ac:dyDescent="0.25">
      <c r="B60" s="58" t="s">
        <v>708</v>
      </c>
      <c r="C60" s="58"/>
      <c r="D60" s="58"/>
      <c r="E60" s="72">
        <v>4661.9999999999718</v>
      </c>
      <c r="F60" s="60">
        <v>5.0732487457068279E-2</v>
      </c>
    </row>
    <row r="61" spans="2:6" x14ac:dyDescent="0.25">
      <c r="B61" s="61" t="s">
        <v>709</v>
      </c>
      <c r="C61" s="55" t="s">
        <v>2</v>
      </c>
      <c r="D61" s="42" t="s">
        <v>775</v>
      </c>
      <c r="E61" s="70">
        <v>10.838880150990876</v>
      </c>
      <c r="F61" s="56">
        <v>1.4565448577562594E-3</v>
      </c>
    </row>
    <row r="62" spans="2:6" x14ac:dyDescent="0.25">
      <c r="B62" s="61"/>
      <c r="C62" s="55"/>
      <c r="D62" s="42" t="s">
        <v>727</v>
      </c>
      <c r="E62" s="70">
        <v>5697.1175499568153</v>
      </c>
      <c r="F62" s="56">
        <v>0.76558714145980622</v>
      </c>
    </row>
    <row r="63" spans="2:6" x14ac:dyDescent="0.25">
      <c r="B63" s="61"/>
      <c r="C63" s="55"/>
      <c r="D63" s="42" t="s">
        <v>776</v>
      </c>
      <c r="E63" s="70">
        <v>6.4989070040433026</v>
      </c>
      <c r="F63" s="56">
        <v>8.7333280245838359E-4</v>
      </c>
    </row>
    <row r="64" spans="2:6" x14ac:dyDescent="0.25">
      <c r="B64" s="61"/>
      <c r="C64" s="55"/>
      <c r="D64" s="42" t="s">
        <v>728</v>
      </c>
      <c r="E64" s="70">
        <v>135.41409525594753</v>
      </c>
      <c r="F64" s="56">
        <v>1.8197147801725211E-2</v>
      </c>
    </row>
    <row r="65" spans="2:6" x14ac:dyDescent="0.25">
      <c r="B65" s="61"/>
      <c r="C65" s="55"/>
      <c r="D65" s="42" t="s">
        <v>760</v>
      </c>
      <c r="E65" s="70">
        <v>38.836708783335077</v>
      </c>
      <c r="F65" s="56">
        <v>5.2189347684015799E-3</v>
      </c>
    </row>
    <row r="66" spans="2:6" x14ac:dyDescent="0.25">
      <c r="B66" s="61"/>
      <c r="C66" s="55"/>
      <c r="D66" s="42" t="s">
        <v>771</v>
      </c>
      <c r="E66" s="70">
        <v>14.502080411690613</v>
      </c>
      <c r="F66" s="56">
        <v>1.9488111646372166E-3</v>
      </c>
    </row>
    <row r="67" spans="2:6" x14ac:dyDescent="0.25">
      <c r="B67" s="61"/>
      <c r="C67" s="55"/>
      <c r="D67" s="42" t="s">
        <v>729</v>
      </c>
      <c r="E67" s="70">
        <v>1514.456177274081</v>
      </c>
      <c r="F67" s="56">
        <v>0.20351487668254239</v>
      </c>
    </row>
    <row r="68" spans="2:6" x14ac:dyDescent="0.25">
      <c r="B68" s="61"/>
      <c r="C68" s="55"/>
      <c r="D68" s="42" t="s">
        <v>750</v>
      </c>
      <c r="E68" s="70">
        <v>17.337787155034178</v>
      </c>
      <c r="F68" s="56">
        <v>2.3298776602146427E-3</v>
      </c>
    </row>
    <row r="69" spans="2:6" x14ac:dyDescent="0.25">
      <c r="B69" s="61"/>
      <c r="C69" s="55"/>
      <c r="D69" s="42" t="s">
        <v>777</v>
      </c>
      <c r="E69" s="70">
        <v>6.4989070040433026</v>
      </c>
      <c r="F69" s="56">
        <v>8.7333280245838359E-4</v>
      </c>
    </row>
    <row r="70" spans="2:6" x14ac:dyDescent="0.25">
      <c r="B70" s="61"/>
      <c r="C70" s="55" t="s">
        <v>367</v>
      </c>
      <c r="D70" s="55"/>
      <c r="E70" s="71">
        <v>7441.501092995979</v>
      </c>
      <c r="F70" s="64">
        <v>0.99912742924220688</v>
      </c>
    </row>
    <row r="71" spans="2:6" x14ac:dyDescent="0.25">
      <c r="B71" s="61"/>
      <c r="C71" s="55" t="s">
        <v>723</v>
      </c>
      <c r="D71" s="42" t="s">
        <v>725</v>
      </c>
      <c r="E71" s="70">
        <v>6.4989070040433026</v>
      </c>
      <c r="F71" s="56">
        <v>1</v>
      </c>
    </row>
    <row r="72" spans="2:6" x14ac:dyDescent="0.25">
      <c r="B72" s="57"/>
      <c r="C72" s="55" t="s">
        <v>726</v>
      </c>
      <c r="D72" s="55"/>
      <c r="E72" s="71">
        <v>6.4989070040433026</v>
      </c>
      <c r="F72" s="64">
        <v>8.7257075779313686E-4</v>
      </c>
    </row>
    <row r="73" spans="2:6" x14ac:dyDescent="0.25">
      <c r="B73" s="58" t="s">
        <v>710</v>
      </c>
      <c r="C73" s="58"/>
      <c r="D73" s="58"/>
      <c r="E73" s="72">
        <v>7448.0000000000218</v>
      </c>
      <c r="F73" s="60">
        <v>8.1050100081563256E-2</v>
      </c>
    </row>
    <row r="74" spans="2:6" x14ac:dyDescent="0.25">
      <c r="B74" s="61" t="s">
        <v>8</v>
      </c>
      <c r="C74" s="55" t="s">
        <v>2</v>
      </c>
      <c r="D74" s="42" t="s">
        <v>727</v>
      </c>
      <c r="E74" s="70">
        <v>4.1572202535563312</v>
      </c>
      <c r="F74" s="56">
        <v>2.31974152594516E-3</v>
      </c>
    </row>
    <row r="75" spans="2:6" x14ac:dyDescent="0.25">
      <c r="B75" s="61"/>
      <c r="C75" s="55"/>
      <c r="D75" s="42" t="s">
        <v>728</v>
      </c>
      <c r="E75" s="70">
        <v>1.9421918523676878</v>
      </c>
      <c r="F75" s="56">
        <v>1.0837489515826127E-3</v>
      </c>
    </row>
    <row r="76" spans="2:6" x14ac:dyDescent="0.25">
      <c r="B76" s="61"/>
      <c r="C76" s="55"/>
      <c r="D76" s="42" t="s">
        <v>771</v>
      </c>
      <c r="E76" s="70">
        <v>1.9551029093160013</v>
      </c>
      <c r="F76" s="56">
        <v>1.0909533605674925E-3</v>
      </c>
    </row>
    <row r="77" spans="2:6" x14ac:dyDescent="0.25">
      <c r="B77" s="61"/>
      <c r="C77" s="55"/>
      <c r="D77" s="42" t="s">
        <v>729</v>
      </c>
      <c r="E77" s="70">
        <v>1784.0504273069462</v>
      </c>
      <c r="F77" s="56">
        <v>0.99550555616190473</v>
      </c>
    </row>
    <row r="78" spans="2:6" x14ac:dyDescent="0.25">
      <c r="B78" s="61"/>
      <c r="C78" s="55" t="s">
        <v>367</v>
      </c>
      <c r="D78" s="55"/>
      <c r="E78" s="71">
        <v>1792.1049423221862</v>
      </c>
      <c r="F78" s="64">
        <v>0.94815580782678377</v>
      </c>
    </row>
    <row r="79" spans="2:6" x14ac:dyDescent="0.25">
      <c r="B79" s="61"/>
      <c r="C79" s="55" t="s">
        <v>723</v>
      </c>
      <c r="D79" s="42" t="s">
        <v>725</v>
      </c>
      <c r="E79" s="70">
        <v>83.191749275592016</v>
      </c>
      <c r="F79" s="56">
        <v>0.90777039449648567</v>
      </c>
    </row>
    <row r="80" spans="2:6" x14ac:dyDescent="0.25">
      <c r="B80" s="61"/>
      <c r="C80" s="55"/>
      <c r="D80" s="42" t="s">
        <v>732</v>
      </c>
      <c r="E80" s="70">
        <v>8.452293953793216</v>
      </c>
      <c r="F80" s="56">
        <v>9.2229605503514361E-2</v>
      </c>
    </row>
    <row r="81" spans="2:6" x14ac:dyDescent="0.25">
      <c r="B81" s="61"/>
      <c r="C81" s="55" t="s">
        <v>726</v>
      </c>
      <c r="D81" s="55"/>
      <c r="E81" s="71">
        <v>91.644043229385233</v>
      </c>
      <c r="F81" s="64">
        <v>4.8486464039363596E-2</v>
      </c>
    </row>
    <row r="82" spans="2:6" x14ac:dyDescent="0.25">
      <c r="B82" s="61"/>
      <c r="C82" s="55" t="s">
        <v>5</v>
      </c>
      <c r="D82" s="42" t="s">
        <v>695</v>
      </c>
      <c r="E82" s="70">
        <v>6.3464265408483476</v>
      </c>
      <c r="F82" s="56">
        <v>1</v>
      </c>
    </row>
    <row r="83" spans="2:6" x14ac:dyDescent="0.25">
      <c r="B83" s="57"/>
      <c r="C83" s="55" t="s">
        <v>368</v>
      </c>
      <c r="D83" s="55"/>
      <c r="E83" s="71">
        <v>6.3464265408483476</v>
      </c>
      <c r="F83" s="64">
        <v>3.3577281338525501E-3</v>
      </c>
    </row>
    <row r="84" spans="2:6" x14ac:dyDescent="0.25">
      <c r="B84" s="58" t="s">
        <v>31</v>
      </c>
      <c r="C84" s="58"/>
      <c r="D84" s="58"/>
      <c r="E84" s="72">
        <v>1890.0954120924198</v>
      </c>
      <c r="F84" s="60">
        <v>2.0568262931497546E-2</v>
      </c>
    </row>
    <row r="85" spans="2:6" x14ac:dyDescent="0.25">
      <c r="B85" s="61" t="s">
        <v>711</v>
      </c>
      <c r="C85" s="55" t="s">
        <v>2</v>
      </c>
      <c r="D85" s="42" t="s">
        <v>728</v>
      </c>
      <c r="E85" s="70">
        <v>6.6105522559032766</v>
      </c>
      <c r="F85" s="56">
        <v>6.7064451415653707E-3</v>
      </c>
    </row>
    <row r="86" spans="2:6" x14ac:dyDescent="0.25">
      <c r="B86" s="61"/>
      <c r="C86" s="55"/>
      <c r="D86" s="42" t="s">
        <v>729</v>
      </c>
      <c r="E86" s="70">
        <v>4.2240055026940269</v>
      </c>
      <c r="F86" s="56">
        <v>4.2852790636653034E-3</v>
      </c>
    </row>
    <row r="87" spans="2:6" x14ac:dyDescent="0.25">
      <c r="B87" s="61"/>
      <c r="C87" s="55"/>
      <c r="D87" s="42" t="s">
        <v>750</v>
      </c>
      <c r="E87" s="70">
        <v>974.86682596438777</v>
      </c>
      <c r="F87" s="56">
        <v>0.98900827579476935</v>
      </c>
    </row>
    <row r="88" spans="2:6" x14ac:dyDescent="0.25">
      <c r="B88" s="61"/>
      <c r="C88" s="55" t="s">
        <v>367</v>
      </c>
      <c r="D88" s="55"/>
      <c r="E88" s="71">
        <v>985.70138372298504</v>
      </c>
      <c r="F88" s="64">
        <v>0.92294137052714098</v>
      </c>
    </row>
    <row r="89" spans="2:6" x14ac:dyDescent="0.25">
      <c r="B89" s="61"/>
      <c r="C89" s="55" t="s">
        <v>723</v>
      </c>
      <c r="D89" s="42" t="s">
        <v>725</v>
      </c>
      <c r="E89" s="70">
        <v>8.6187755299058146</v>
      </c>
      <c r="F89" s="56">
        <v>0.12883356790050787</v>
      </c>
    </row>
    <row r="90" spans="2:6" x14ac:dyDescent="0.25">
      <c r="B90" s="61"/>
      <c r="C90" s="55"/>
      <c r="D90" s="42" t="s">
        <v>752</v>
      </c>
      <c r="E90" s="70">
        <v>2.1120027513470134</v>
      </c>
      <c r="F90" s="56">
        <v>3.1570244395806697E-2</v>
      </c>
    </row>
    <row r="91" spans="2:6" x14ac:dyDescent="0.25">
      <c r="B91" s="61"/>
      <c r="C91" s="55"/>
      <c r="D91" s="42" t="s">
        <v>731</v>
      </c>
      <c r="E91" s="70">
        <v>2.1120027513470134</v>
      </c>
      <c r="F91" s="56">
        <v>3.1570244395806697E-2</v>
      </c>
    </row>
    <row r="92" spans="2:6" x14ac:dyDescent="0.25">
      <c r="B92" s="61"/>
      <c r="C92" s="55"/>
      <c r="D92" s="42" t="s">
        <v>734</v>
      </c>
      <c r="E92" s="70">
        <v>3.9825365890939661</v>
      </c>
      <c r="F92" s="56">
        <v>5.9531008353445478E-2</v>
      </c>
    </row>
    <row r="93" spans="2:6" x14ac:dyDescent="0.25">
      <c r="B93" s="61"/>
      <c r="C93" s="55"/>
      <c r="D93" s="42" t="s">
        <v>754</v>
      </c>
      <c r="E93" s="70">
        <v>3.741067675493905</v>
      </c>
      <c r="F93" s="56">
        <v>5.5921527915277561E-2</v>
      </c>
    </row>
    <row r="94" spans="2:6" x14ac:dyDescent="0.25">
      <c r="B94" s="61"/>
      <c r="C94" s="55"/>
      <c r="D94" s="42" t="s">
        <v>743</v>
      </c>
      <c r="E94" s="70">
        <v>18.127531369981757</v>
      </c>
      <c r="F94" s="56">
        <v>0.27097057296822913</v>
      </c>
    </row>
    <row r="95" spans="2:6" x14ac:dyDescent="0.25">
      <c r="B95" s="61"/>
      <c r="C95" s="55"/>
      <c r="D95" s="42" t="s">
        <v>756</v>
      </c>
      <c r="E95" s="70">
        <v>28.204607299516695</v>
      </c>
      <c r="F95" s="56">
        <v>0.42160283407092669</v>
      </c>
    </row>
    <row r="96" spans="2:6" x14ac:dyDescent="0.25">
      <c r="B96" s="61"/>
      <c r="C96" s="55" t="s">
        <v>726</v>
      </c>
      <c r="D96" s="55"/>
      <c r="E96" s="71">
        <v>66.898523966686156</v>
      </c>
      <c r="F96" s="64">
        <v>6.2639067384537686E-2</v>
      </c>
    </row>
    <row r="97" spans="2:6" x14ac:dyDescent="0.25">
      <c r="B97" s="61"/>
      <c r="C97" s="55" t="s">
        <v>5</v>
      </c>
      <c r="D97" s="42" t="s">
        <v>695</v>
      </c>
      <c r="E97" s="70">
        <v>15.400092310326851</v>
      </c>
      <c r="F97" s="56">
        <v>1</v>
      </c>
    </row>
    <row r="98" spans="2:6" x14ac:dyDescent="0.25">
      <c r="B98" s="57"/>
      <c r="C98" s="55" t="s">
        <v>368</v>
      </c>
      <c r="D98" s="55"/>
      <c r="E98" s="71">
        <v>15.400092310326851</v>
      </c>
      <c r="F98" s="64">
        <v>1.4419562088321044E-2</v>
      </c>
    </row>
    <row r="99" spans="2:6" x14ac:dyDescent="0.25">
      <c r="B99" s="58" t="s">
        <v>712</v>
      </c>
      <c r="C99" s="58"/>
      <c r="D99" s="58"/>
      <c r="E99" s="72">
        <v>1067.9999999999984</v>
      </c>
      <c r="F99" s="60">
        <v>1.162211424370424E-2</v>
      </c>
    </row>
    <row r="100" spans="2:6" x14ac:dyDescent="0.25">
      <c r="B100" s="61" t="s">
        <v>713</v>
      </c>
      <c r="C100" s="55" t="s">
        <v>2</v>
      </c>
      <c r="D100" s="42" t="s">
        <v>778</v>
      </c>
      <c r="E100" s="70">
        <v>2.8784688995215308</v>
      </c>
      <c r="F100" s="56">
        <v>5.1237375353710615E-3</v>
      </c>
    </row>
    <row r="101" spans="2:6" x14ac:dyDescent="0.25">
      <c r="B101" s="61"/>
      <c r="C101" s="55"/>
      <c r="D101" s="42" t="s">
        <v>729</v>
      </c>
      <c r="E101" s="70">
        <v>556.21273355917776</v>
      </c>
      <c r="F101" s="56">
        <v>0.99007081892120519</v>
      </c>
    </row>
    <row r="102" spans="2:6" x14ac:dyDescent="0.25">
      <c r="B102" s="61"/>
      <c r="C102" s="55"/>
      <c r="D102" s="42" t="s">
        <v>750</v>
      </c>
      <c r="E102" s="70">
        <v>2.6996542451018057</v>
      </c>
      <c r="F102" s="56">
        <v>4.8054435434237994E-3</v>
      </c>
    </row>
    <row r="103" spans="2:6" x14ac:dyDescent="0.25">
      <c r="B103" s="61"/>
      <c r="C103" s="55" t="s">
        <v>367</v>
      </c>
      <c r="D103" s="55"/>
      <c r="E103" s="71">
        <v>561.79085670380107</v>
      </c>
      <c r="F103" s="64">
        <v>0.97992415470125049</v>
      </c>
    </row>
    <row r="104" spans="2:6" x14ac:dyDescent="0.25">
      <c r="B104" s="61"/>
      <c r="C104" s="55" t="s">
        <v>723</v>
      </c>
      <c r="D104" s="42" t="s">
        <v>725</v>
      </c>
      <c r="E104" s="70">
        <v>11.509489051094892</v>
      </c>
      <c r="F104" s="56">
        <v>1</v>
      </c>
    </row>
    <row r="105" spans="2:6" x14ac:dyDescent="0.25">
      <c r="B105" s="57"/>
      <c r="C105" s="55" t="s">
        <v>726</v>
      </c>
      <c r="D105" s="55"/>
      <c r="E105" s="71">
        <v>11.509489051094892</v>
      </c>
      <c r="F105" s="64">
        <v>2.0075845298749503E-2</v>
      </c>
    </row>
    <row r="106" spans="2:6" x14ac:dyDescent="0.25">
      <c r="B106" s="58" t="s">
        <v>714</v>
      </c>
      <c r="C106" s="58"/>
      <c r="D106" s="58"/>
      <c r="E106" s="72">
        <v>573.30034575489594</v>
      </c>
      <c r="F106" s="60">
        <v>6.238728571459318E-3</v>
      </c>
    </row>
    <row r="107" spans="2:6" x14ac:dyDescent="0.25">
      <c r="B107" s="61" t="s">
        <v>715</v>
      </c>
      <c r="C107" s="55" t="s">
        <v>2</v>
      </c>
      <c r="D107" s="42" t="s">
        <v>779</v>
      </c>
      <c r="E107" s="70">
        <v>25.184383417655411</v>
      </c>
      <c r="F107" s="56">
        <v>1.7857661825393539E-3</v>
      </c>
    </row>
    <row r="108" spans="2:6" x14ac:dyDescent="0.25">
      <c r="B108" s="61"/>
      <c r="C108" s="55"/>
      <c r="D108" s="42" t="s">
        <v>780</v>
      </c>
      <c r="E108" s="70">
        <v>55.500352038342584</v>
      </c>
      <c r="F108" s="56">
        <v>3.9354011629135289E-3</v>
      </c>
    </row>
    <row r="109" spans="2:6" x14ac:dyDescent="0.25">
      <c r="B109" s="61"/>
      <c r="C109" s="55"/>
      <c r="D109" s="42" t="s">
        <v>781</v>
      </c>
      <c r="E109" s="70">
        <v>42.782165206716812</v>
      </c>
      <c r="F109" s="56">
        <v>3.0335840498841625E-3</v>
      </c>
    </row>
    <row r="110" spans="2:6" x14ac:dyDescent="0.25">
      <c r="B110" s="61"/>
      <c r="C110" s="55"/>
      <c r="D110" s="42" t="s">
        <v>766</v>
      </c>
      <c r="E110" s="70">
        <v>9.1468790774874424</v>
      </c>
      <c r="F110" s="56">
        <v>6.4858396814681683E-4</v>
      </c>
    </row>
    <row r="111" spans="2:6" x14ac:dyDescent="0.25">
      <c r="B111" s="61"/>
      <c r="C111" s="55"/>
      <c r="D111" s="42" t="s">
        <v>782</v>
      </c>
      <c r="E111" s="70">
        <v>32.075008680335934</v>
      </c>
      <c r="F111" s="56">
        <v>2.2743644287850744E-3</v>
      </c>
    </row>
    <row r="112" spans="2:6" x14ac:dyDescent="0.25">
      <c r="B112" s="61"/>
      <c r="C112" s="55"/>
      <c r="D112" s="42" t="s">
        <v>783</v>
      </c>
      <c r="E112" s="70">
        <v>18.293758154974885</v>
      </c>
      <c r="F112" s="56">
        <v>1.2971679362936337E-3</v>
      </c>
    </row>
    <row r="113" spans="2:6" x14ac:dyDescent="0.25">
      <c r="B113" s="61"/>
      <c r="C113" s="55"/>
      <c r="D113" s="42" t="s">
        <v>759</v>
      </c>
      <c r="E113" s="70">
        <v>33.036206679436418</v>
      </c>
      <c r="F113" s="56">
        <v>2.3425207482411546E-3</v>
      </c>
    </row>
    <row r="114" spans="2:6" x14ac:dyDescent="0.25">
      <c r="B114" s="61"/>
      <c r="C114" s="55"/>
      <c r="D114" s="42" t="s">
        <v>784</v>
      </c>
      <c r="E114" s="70">
        <v>9.1468790774874424</v>
      </c>
      <c r="F114" s="56">
        <v>6.4858396814681683E-4</v>
      </c>
    </row>
    <row r="115" spans="2:6" x14ac:dyDescent="0.25">
      <c r="B115" s="61"/>
      <c r="C115" s="55"/>
      <c r="D115" s="42" t="s">
        <v>785</v>
      </c>
      <c r="E115" s="70">
        <v>18.293758154974885</v>
      </c>
      <c r="F115" s="56">
        <v>1.2971679362936337E-3</v>
      </c>
    </row>
    <row r="116" spans="2:6" x14ac:dyDescent="0.25">
      <c r="B116" s="61"/>
      <c r="C116" s="55"/>
      <c r="D116" s="42" t="s">
        <v>786</v>
      </c>
      <c r="E116" s="70">
        <v>8.9148869555162804</v>
      </c>
      <c r="F116" s="56">
        <v>6.3213394516387512E-4</v>
      </c>
    </row>
    <row r="117" spans="2:6" x14ac:dyDescent="0.25">
      <c r="B117" s="61"/>
      <c r="C117" s="55"/>
      <c r="D117" s="42" t="s">
        <v>787</v>
      </c>
      <c r="E117" s="70">
        <v>8.9148869555162804</v>
      </c>
      <c r="F117" s="56">
        <v>6.3213394516387512E-4</v>
      </c>
    </row>
    <row r="118" spans="2:6" x14ac:dyDescent="0.25">
      <c r="B118" s="61"/>
      <c r="C118" s="55"/>
      <c r="D118" s="42" t="s">
        <v>788</v>
      </c>
      <c r="E118" s="70">
        <v>14.742448524461535</v>
      </c>
      <c r="F118" s="56">
        <v>1.0453528119475212E-3</v>
      </c>
    </row>
    <row r="119" spans="2:6" x14ac:dyDescent="0.25">
      <c r="B119" s="61"/>
      <c r="C119" s="55"/>
      <c r="D119" s="42" t="s">
        <v>789</v>
      </c>
      <c r="E119" s="70">
        <v>265.32445639652508</v>
      </c>
      <c r="F119" s="56">
        <v>1.8813541462420362E-2</v>
      </c>
    </row>
    <row r="120" spans="2:6" x14ac:dyDescent="0.25">
      <c r="B120" s="61"/>
      <c r="C120" s="55"/>
      <c r="D120" s="42" t="s">
        <v>790</v>
      </c>
      <c r="E120" s="70">
        <v>52.161036406175413</v>
      </c>
      <c r="F120" s="56">
        <v>3.6986180410139209E-3</v>
      </c>
    </row>
    <row r="121" spans="2:6" x14ac:dyDescent="0.25">
      <c r="B121" s="61"/>
      <c r="C121" s="55"/>
      <c r="D121" s="42" t="s">
        <v>791</v>
      </c>
      <c r="E121" s="70">
        <v>9.1468790774874424</v>
      </c>
      <c r="F121" s="56">
        <v>6.4858396814681683E-4</v>
      </c>
    </row>
    <row r="122" spans="2:6" x14ac:dyDescent="0.25">
      <c r="B122" s="61"/>
      <c r="C122" s="55"/>
      <c r="D122" s="42" t="s">
        <v>775</v>
      </c>
      <c r="E122" s="70">
        <v>203.81777830210692</v>
      </c>
      <c r="F122" s="56">
        <v>1.4452245657800997E-2</v>
      </c>
    </row>
    <row r="123" spans="2:6" x14ac:dyDescent="0.25">
      <c r="B123" s="61"/>
      <c r="C123" s="55"/>
      <c r="D123" s="42" t="s">
        <v>792</v>
      </c>
      <c r="E123" s="70">
        <v>16.037504340167967</v>
      </c>
      <c r="F123" s="56">
        <v>1.1371822143925372E-3</v>
      </c>
    </row>
    <row r="124" spans="2:6" x14ac:dyDescent="0.25">
      <c r="B124" s="61"/>
      <c r="C124" s="55"/>
      <c r="D124" s="42" t="s">
        <v>793</v>
      </c>
      <c r="E124" s="70">
        <v>9.1468790774874424</v>
      </c>
      <c r="F124" s="56">
        <v>6.4858396814681683E-4</v>
      </c>
    </row>
    <row r="125" spans="2:6" x14ac:dyDescent="0.25">
      <c r="B125" s="61"/>
      <c r="C125" s="55"/>
      <c r="D125" s="42" t="s">
        <v>794</v>
      </c>
      <c r="E125" s="70">
        <v>6.8906252626805244</v>
      </c>
      <c r="F125" s="56">
        <v>4.8859824624572035E-4</v>
      </c>
    </row>
    <row r="126" spans="2:6" x14ac:dyDescent="0.25">
      <c r="B126" s="61"/>
      <c r="C126" s="55"/>
      <c r="D126" s="42" t="s">
        <v>795</v>
      </c>
      <c r="E126" s="70">
        <v>15.805512218196805</v>
      </c>
      <c r="F126" s="56">
        <v>1.1207321914095954E-3</v>
      </c>
    </row>
    <row r="127" spans="2:6" x14ac:dyDescent="0.25">
      <c r="B127" s="61"/>
      <c r="C127" s="55"/>
      <c r="D127" s="42" t="s">
        <v>727</v>
      </c>
      <c r="E127" s="70">
        <v>6609.8398441215813</v>
      </c>
      <c r="F127" s="56">
        <v>0.46868840383674543</v>
      </c>
    </row>
    <row r="128" spans="2:6" x14ac:dyDescent="0.25">
      <c r="B128" s="61"/>
      <c r="C128" s="55"/>
      <c r="D128" s="42" t="s">
        <v>796</v>
      </c>
      <c r="E128" s="70">
        <v>8.9148869555162804</v>
      </c>
      <c r="F128" s="56">
        <v>6.3213394516387512E-4</v>
      </c>
    </row>
    <row r="129" spans="2:6" x14ac:dyDescent="0.25">
      <c r="B129" s="61"/>
      <c r="C129" s="55"/>
      <c r="D129" s="42" t="s">
        <v>767</v>
      </c>
      <c r="E129" s="70">
        <v>18.293758154974885</v>
      </c>
      <c r="F129" s="56">
        <v>1.2971679362936337E-3</v>
      </c>
    </row>
    <row r="130" spans="2:6" x14ac:dyDescent="0.25">
      <c r="B130" s="61"/>
      <c r="C130" s="55"/>
      <c r="D130" s="42" t="s">
        <v>797</v>
      </c>
      <c r="E130" s="70">
        <v>8.9148869555162804</v>
      </c>
      <c r="F130" s="56">
        <v>6.3213394516387512E-4</v>
      </c>
    </row>
    <row r="131" spans="2:6" x14ac:dyDescent="0.25">
      <c r="B131" s="61"/>
      <c r="C131" s="55"/>
      <c r="D131" s="42" t="s">
        <v>798</v>
      </c>
      <c r="E131" s="70">
        <v>8.9148869555162804</v>
      </c>
      <c r="F131" s="56">
        <v>6.3213394516387512E-4</v>
      </c>
    </row>
    <row r="132" spans="2:6" x14ac:dyDescent="0.25">
      <c r="B132" s="61"/>
      <c r="C132" s="55"/>
      <c r="D132" s="42" t="s">
        <v>763</v>
      </c>
      <c r="E132" s="70">
        <v>86.382170597606859</v>
      </c>
      <c r="F132" s="56">
        <v>6.1251592492595798E-3</v>
      </c>
    </row>
    <row r="133" spans="2:6" x14ac:dyDescent="0.25">
      <c r="B133" s="61"/>
      <c r="C133" s="55"/>
      <c r="D133" s="42" t="s">
        <v>799</v>
      </c>
      <c r="E133" s="70">
        <v>15.805512218196805</v>
      </c>
      <c r="F133" s="56">
        <v>1.1207321914095954E-3</v>
      </c>
    </row>
    <row r="134" spans="2:6" x14ac:dyDescent="0.25">
      <c r="B134" s="61"/>
      <c r="C134" s="55"/>
      <c r="D134" s="42" t="s">
        <v>800</v>
      </c>
      <c r="E134" s="70">
        <v>225.17886372002789</v>
      </c>
      <c r="F134" s="56">
        <v>1.5966910651938424E-2</v>
      </c>
    </row>
    <row r="135" spans="2:6" x14ac:dyDescent="0.25">
      <c r="B135" s="61"/>
      <c r="C135" s="55"/>
      <c r="D135" s="42" t="s">
        <v>801</v>
      </c>
      <c r="E135" s="70">
        <v>29.586762743557856</v>
      </c>
      <c r="F135" s="56">
        <v>2.0979286839010363E-3</v>
      </c>
    </row>
    <row r="136" spans="2:6" x14ac:dyDescent="0.25">
      <c r="B136" s="61"/>
      <c r="C136" s="55"/>
      <c r="D136" s="42" t="s">
        <v>802</v>
      </c>
      <c r="E136" s="70">
        <v>35.891539944036282</v>
      </c>
      <c r="F136" s="56">
        <v>2.5449858036384419E-3</v>
      </c>
    </row>
    <row r="137" spans="2:6" x14ac:dyDescent="0.25">
      <c r="B137" s="61"/>
      <c r="C137" s="55"/>
      <c r="D137" s="42" t="s">
        <v>803</v>
      </c>
      <c r="E137" s="70">
        <v>45.038419021523723</v>
      </c>
      <c r="F137" s="56">
        <v>3.1935697717852588E-3</v>
      </c>
    </row>
    <row r="138" spans="2:6" x14ac:dyDescent="0.25">
      <c r="B138" s="61"/>
      <c r="C138" s="55"/>
      <c r="D138" s="42" t="s">
        <v>804</v>
      </c>
      <c r="E138" s="70">
        <v>6.8906252626805244</v>
      </c>
      <c r="F138" s="56">
        <v>4.8859824624572035E-4</v>
      </c>
    </row>
    <row r="139" spans="2:6" x14ac:dyDescent="0.25">
      <c r="B139" s="61"/>
      <c r="C139" s="55"/>
      <c r="D139" s="42" t="s">
        <v>764</v>
      </c>
      <c r="E139" s="70">
        <v>6.8906252626805244</v>
      </c>
      <c r="F139" s="56">
        <v>4.8859824624572035E-4</v>
      </c>
    </row>
    <row r="140" spans="2:6" x14ac:dyDescent="0.25">
      <c r="B140" s="61"/>
      <c r="C140" s="55"/>
      <c r="D140" s="42" t="s">
        <v>776</v>
      </c>
      <c r="E140" s="70">
        <v>142.76185306404017</v>
      </c>
      <c r="F140" s="56">
        <v>1.0122911692159635E-2</v>
      </c>
    </row>
    <row r="141" spans="2:6" x14ac:dyDescent="0.25">
      <c r="B141" s="61"/>
      <c r="C141" s="55"/>
      <c r="D141" s="42" t="s">
        <v>805</v>
      </c>
      <c r="E141" s="70">
        <v>33.635286129229364</v>
      </c>
      <c r="F141" s="56">
        <v>2.3850000817373456E-3</v>
      </c>
    </row>
    <row r="142" spans="2:6" x14ac:dyDescent="0.25">
      <c r="B142" s="61"/>
      <c r="C142" s="55"/>
      <c r="D142" s="42" t="s">
        <v>806</v>
      </c>
      <c r="E142" s="70">
        <v>47.778655203897955</v>
      </c>
      <c r="F142" s="56">
        <v>3.3878735601886758E-3</v>
      </c>
    </row>
    <row r="143" spans="2:6" x14ac:dyDescent="0.25">
      <c r="B143" s="61"/>
      <c r="C143" s="55"/>
      <c r="D143" s="42" t="s">
        <v>807</v>
      </c>
      <c r="E143" s="70">
        <v>24.952391295684247</v>
      </c>
      <c r="F143" s="56">
        <v>1.7693161595564123E-3</v>
      </c>
    </row>
    <row r="144" spans="2:6" x14ac:dyDescent="0.25">
      <c r="B144" s="61"/>
      <c r="C144" s="55"/>
      <c r="D144" s="42" t="s">
        <v>808</v>
      </c>
      <c r="E144" s="70">
        <v>8.9148869555162804</v>
      </c>
      <c r="F144" s="56">
        <v>6.3213394516387512E-4</v>
      </c>
    </row>
    <row r="145" spans="2:6" x14ac:dyDescent="0.25">
      <c r="B145" s="61"/>
      <c r="C145" s="55"/>
      <c r="D145" s="42" t="s">
        <v>747</v>
      </c>
      <c r="E145" s="70">
        <v>6.8906252626805244</v>
      </c>
      <c r="F145" s="56">
        <v>4.8859824624572035E-4</v>
      </c>
    </row>
    <row r="146" spans="2:6" x14ac:dyDescent="0.25">
      <c r="B146" s="61"/>
      <c r="C146" s="55"/>
      <c r="D146" s="42" t="s">
        <v>809</v>
      </c>
      <c r="E146" s="70">
        <v>9.1468790774874424</v>
      </c>
      <c r="F146" s="56">
        <v>6.4858396814681683E-4</v>
      </c>
    </row>
    <row r="147" spans="2:6" x14ac:dyDescent="0.25">
      <c r="B147" s="61"/>
      <c r="C147" s="55"/>
      <c r="D147" s="42" t="s">
        <v>810</v>
      </c>
      <c r="E147" s="70">
        <v>6.8906252626805244</v>
      </c>
      <c r="F147" s="56">
        <v>4.8859824624572035E-4</v>
      </c>
    </row>
    <row r="148" spans="2:6" x14ac:dyDescent="0.25">
      <c r="B148" s="61"/>
      <c r="C148" s="55"/>
      <c r="D148" s="42" t="s">
        <v>728</v>
      </c>
      <c r="E148" s="70">
        <v>3144.4805208699258</v>
      </c>
      <c r="F148" s="56">
        <v>0.22296781631297188</v>
      </c>
    </row>
    <row r="149" spans="2:6" x14ac:dyDescent="0.25">
      <c r="B149" s="61"/>
      <c r="C149" s="55"/>
      <c r="D149" s="42" t="s">
        <v>811</v>
      </c>
      <c r="E149" s="70">
        <v>48.841718897633228</v>
      </c>
      <c r="F149" s="56">
        <v>3.4632529396507504E-3</v>
      </c>
    </row>
    <row r="150" spans="2:6" x14ac:dyDescent="0.25">
      <c r="B150" s="61"/>
      <c r="C150" s="55"/>
      <c r="D150" s="42" t="s">
        <v>760</v>
      </c>
      <c r="E150" s="70">
        <v>571.94364710587172</v>
      </c>
      <c r="F150" s="56">
        <v>4.0555196701931931E-2</v>
      </c>
    </row>
    <row r="151" spans="2:6" x14ac:dyDescent="0.25">
      <c r="B151" s="61"/>
      <c r="C151" s="55"/>
      <c r="D151" s="42" t="s">
        <v>778</v>
      </c>
      <c r="E151" s="70">
        <v>26.976652988520001</v>
      </c>
      <c r="F151" s="56">
        <v>1.912851858474567E-3</v>
      </c>
    </row>
    <row r="152" spans="2:6" x14ac:dyDescent="0.25">
      <c r="B152" s="61"/>
      <c r="C152" s="55"/>
      <c r="D152" s="42" t="s">
        <v>748</v>
      </c>
      <c r="E152" s="70">
        <v>74.046100438913626</v>
      </c>
      <c r="F152" s="56">
        <v>5.2504371427265417E-3</v>
      </c>
    </row>
    <row r="153" spans="2:6" x14ac:dyDescent="0.25">
      <c r="B153" s="61"/>
      <c r="C153" s="55"/>
      <c r="D153" s="42" t="s">
        <v>812</v>
      </c>
      <c r="E153" s="70">
        <v>49.904782591368495</v>
      </c>
      <c r="F153" s="56">
        <v>3.5386323191128246E-3</v>
      </c>
    </row>
    <row r="154" spans="2:6" x14ac:dyDescent="0.25">
      <c r="B154" s="61"/>
      <c r="C154" s="55"/>
      <c r="D154" s="42" t="s">
        <v>769</v>
      </c>
      <c r="E154" s="70">
        <v>77.345419823830824</v>
      </c>
      <c r="F154" s="56">
        <v>5.484384223553275E-3</v>
      </c>
    </row>
    <row r="155" spans="2:6" x14ac:dyDescent="0.25">
      <c r="B155" s="61"/>
      <c r="C155" s="55"/>
      <c r="D155" s="42" t="s">
        <v>813</v>
      </c>
      <c r="E155" s="70">
        <v>82.960987394429893</v>
      </c>
      <c r="F155" s="56">
        <v>5.8825710878904159E-3</v>
      </c>
    </row>
    <row r="156" spans="2:6" x14ac:dyDescent="0.25">
      <c r="B156" s="61"/>
      <c r="C156" s="55"/>
      <c r="D156" s="42" t="s">
        <v>814</v>
      </c>
      <c r="E156" s="70">
        <v>33.036206679436418</v>
      </c>
      <c r="F156" s="56">
        <v>2.3425207482411546E-3</v>
      </c>
    </row>
    <row r="157" spans="2:6" x14ac:dyDescent="0.25">
      <c r="B157" s="61"/>
      <c r="C157" s="55"/>
      <c r="D157" s="42" t="s">
        <v>815</v>
      </c>
      <c r="E157" s="70">
        <v>8.9148869555162804</v>
      </c>
      <c r="F157" s="56">
        <v>6.3213394516387512E-4</v>
      </c>
    </row>
    <row r="158" spans="2:6" x14ac:dyDescent="0.25">
      <c r="B158" s="61"/>
      <c r="C158" s="55"/>
      <c r="D158" s="42" t="s">
        <v>816</v>
      </c>
      <c r="E158" s="70">
        <v>67.13547705260811</v>
      </c>
      <c r="F158" s="56">
        <v>4.7604208759443834E-3</v>
      </c>
    </row>
    <row r="159" spans="2:6" x14ac:dyDescent="0.25">
      <c r="B159" s="61"/>
      <c r="C159" s="55"/>
      <c r="D159" s="42" t="s">
        <v>817</v>
      </c>
      <c r="E159" s="70">
        <v>61.075923361691686</v>
      </c>
      <c r="F159" s="56">
        <v>4.3307519861777955E-3</v>
      </c>
    </row>
    <row r="160" spans="2:6" x14ac:dyDescent="0.25">
      <c r="B160" s="61"/>
      <c r="C160" s="55"/>
      <c r="D160" s="42" t="s">
        <v>818</v>
      </c>
      <c r="E160" s="70">
        <v>18.293758154974885</v>
      </c>
      <c r="F160" s="56">
        <v>1.2971679362936337E-3</v>
      </c>
    </row>
    <row r="161" spans="2:6" x14ac:dyDescent="0.25">
      <c r="B161" s="61"/>
      <c r="C161" s="55"/>
      <c r="D161" s="42" t="s">
        <v>819</v>
      </c>
      <c r="E161" s="70">
        <v>18.061766033003721</v>
      </c>
      <c r="F161" s="56">
        <v>1.2807179133106918E-3</v>
      </c>
    </row>
    <row r="162" spans="2:6" x14ac:dyDescent="0.25">
      <c r="B162" s="61"/>
      <c r="C162" s="55"/>
      <c r="D162" s="42" t="s">
        <v>820</v>
      </c>
      <c r="E162" s="70">
        <v>52.393028528146573</v>
      </c>
      <c r="F162" s="56">
        <v>3.7150680639968623E-3</v>
      </c>
    </row>
    <row r="163" spans="2:6" x14ac:dyDescent="0.25">
      <c r="B163" s="61"/>
      <c r="C163" s="55"/>
      <c r="D163" s="42" t="s">
        <v>821</v>
      </c>
      <c r="E163" s="70">
        <v>9.1468790774874424</v>
      </c>
      <c r="F163" s="56">
        <v>6.4858396814681683E-4</v>
      </c>
    </row>
    <row r="164" spans="2:6" x14ac:dyDescent="0.25">
      <c r="B164" s="61"/>
      <c r="C164" s="55"/>
      <c r="D164" s="42" t="s">
        <v>822</v>
      </c>
      <c r="E164" s="70">
        <v>9.1468790774874424</v>
      </c>
      <c r="F164" s="56">
        <v>6.4858396814681683E-4</v>
      </c>
    </row>
    <row r="165" spans="2:6" x14ac:dyDescent="0.25">
      <c r="B165" s="61"/>
      <c r="C165" s="55"/>
      <c r="D165" s="42" t="s">
        <v>823</v>
      </c>
      <c r="E165" s="70">
        <v>58.110461793380438</v>
      </c>
      <c r="F165" s="56">
        <v>4.1204779883399975E-3</v>
      </c>
    </row>
    <row r="166" spans="2:6" x14ac:dyDescent="0.25">
      <c r="B166" s="61"/>
      <c r="C166" s="55"/>
      <c r="D166" s="42" t="s">
        <v>770</v>
      </c>
      <c r="E166" s="70">
        <v>27.208645110491165</v>
      </c>
      <c r="F166" s="56">
        <v>1.9293018814575088E-3</v>
      </c>
    </row>
    <row r="167" spans="2:6" x14ac:dyDescent="0.25">
      <c r="B167" s="61"/>
      <c r="C167" s="55"/>
      <c r="D167" s="42" t="s">
        <v>824</v>
      </c>
      <c r="E167" s="70">
        <v>57.756605853149509</v>
      </c>
      <c r="F167" s="56">
        <v>4.0953868848146256E-3</v>
      </c>
    </row>
    <row r="168" spans="2:6" x14ac:dyDescent="0.25">
      <c r="B168" s="61"/>
      <c r="C168" s="55"/>
      <c r="D168" s="42" t="s">
        <v>825</v>
      </c>
      <c r="E168" s="70">
        <v>8.9148869555162804</v>
      </c>
      <c r="F168" s="56">
        <v>6.3213394516387512E-4</v>
      </c>
    </row>
    <row r="169" spans="2:6" x14ac:dyDescent="0.25">
      <c r="B169" s="61"/>
      <c r="C169" s="55"/>
      <c r="D169" s="42" t="s">
        <v>826</v>
      </c>
      <c r="E169" s="70">
        <v>9.1468790774874424</v>
      </c>
      <c r="F169" s="56">
        <v>6.4858396814681683E-4</v>
      </c>
    </row>
    <row r="170" spans="2:6" x14ac:dyDescent="0.25">
      <c r="B170" s="61"/>
      <c r="C170" s="55"/>
      <c r="D170" s="42" t="s">
        <v>827</v>
      </c>
      <c r="E170" s="70">
        <v>13.781250525361049</v>
      </c>
      <c r="F170" s="56">
        <v>9.771964924914407E-4</v>
      </c>
    </row>
    <row r="171" spans="2:6" x14ac:dyDescent="0.25">
      <c r="B171" s="61"/>
      <c r="C171" s="55"/>
      <c r="D171" s="42" t="s">
        <v>828</v>
      </c>
      <c r="E171" s="70">
        <v>8.9148869555162804</v>
      </c>
      <c r="F171" s="56">
        <v>6.3213394516387512E-4</v>
      </c>
    </row>
    <row r="172" spans="2:6" x14ac:dyDescent="0.25">
      <c r="B172" s="61"/>
      <c r="C172" s="55"/>
      <c r="D172" s="42" t="s">
        <v>829</v>
      </c>
      <c r="E172" s="70">
        <v>17.829773911032561</v>
      </c>
      <c r="F172" s="56">
        <v>1.2642678903277502E-3</v>
      </c>
    </row>
    <row r="173" spans="2:6" x14ac:dyDescent="0.25">
      <c r="B173" s="61"/>
      <c r="C173" s="55"/>
      <c r="D173" s="42" t="s">
        <v>830</v>
      </c>
      <c r="E173" s="70">
        <v>9.1468790774874424</v>
      </c>
      <c r="F173" s="56">
        <v>6.4858396814681683E-4</v>
      </c>
    </row>
    <row r="174" spans="2:6" x14ac:dyDescent="0.25">
      <c r="B174" s="61"/>
      <c r="C174" s="55"/>
      <c r="D174" s="42" t="s">
        <v>771</v>
      </c>
      <c r="E174" s="70">
        <v>163.6257247268029</v>
      </c>
      <c r="F174" s="56">
        <v>1.1602320412806861E-2</v>
      </c>
    </row>
    <row r="175" spans="2:6" x14ac:dyDescent="0.25">
      <c r="B175" s="61"/>
      <c r="C175" s="55"/>
      <c r="D175" s="42" t="s">
        <v>831</v>
      </c>
      <c r="E175" s="70">
        <v>8.9148869555162804</v>
      </c>
      <c r="F175" s="56">
        <v>6.3213394516387512E-4</v>
      </c>
    </row>
    <row r="176" spans="2:6" x14ac:dyDescent="0.25">
      <c r="B176" s="61"/>
      <c r="C176" s="55"/>
      <c r="D176" s="42" t="s">
        <v>772</v>
      </c>
      <c r="E176" s="70">
        <v>22.928129602848493</v>
      </c>
      <c r="F176" s="56">
        <v>1.6257804606382574E-3</v>
      </c>
    </row>
    <row r="177" spans="2:6" x14ac:dyDescent="0.25">
      <c r="B177" s="61"/>
      <c r="C177" s="55"/>
      <c r="D177" s="42" t="s">
        <v>773</v>
      </c>
      <c r="E177" s="70">
        <v>15.805512218196805</v>
      </c>
      <c r="F177" s="56">
        <v>1.1207321914095954E-3</v>
      </c>
    </row>
    <row r="178" spans="2:6" x14ac:dyDescent="0.25">
      <c r="B178" s="61"/>
      <c r="C178" s="55"/>
      <c r="D178" s="42" t="s">
        <v>832</v>
      </c>
      <c r="E178" s="70">
        <v>8.9148869555162804</v>
      </c>
      <c r="F178" s="56">
        <v>6.3213394516387512E-4</v>
      </c>
    </row>
    <row r="179" spans="2:6" x14ac:dyDescent="0.25">
      <c r="B179" s="61"/>
      <c r="C179" s="55"/>
      <c r="D179" s="42" t="s">
        <v>729</v>
      </c>
      <c r="E179" s="70">
        <v>883.86989367481885</v>
      </c>
      <c r="F179" s="56">
        <v>6.2673162956319417E-2</v>
      </c>
    </row>
    <row r="180" spans="2:6" x14ac:dyDescent="0.25">
      <c r="B180" s="61"/>
      <c r="C180" s="55"/>
      <c r="D180" s="42" t="s">
        <v>758</v>
      </c>
      <c r="E180" s="70">
        <v>58.819669546884768</v>
      </c>
      <c r="F180" s="56">
        <v>4.1707662642766988E-3</v>
      </c>
    </row>
    <row r="181" spans="2:6" x14ac:dyDescent="0.25">
      <c r="B181" s="61"/>
      <c r="C181" s="55"/>
      <c r="D181" s="42" t="s">
        <v>750</v>
      </c>
      <c r="E181" s="70">
        <v>23.889327601948978</v>
      </c>
      <c r="F181" s="56">
        <v>1.6939367800943379E-3</v>
      </c>
    </row>
    <row r="182" spans="2:6" x14ac:dyDescent="0.25">
      <c r="B182" s="61"/>
      <c r="C182" s="55"/>
      <c r="D182" s="42" t="s">
        <v>777</v>
      </c>
      <c r="E182" s="70">
        <v>73.330125949375145</v>
      </c>
      <c r="F182" s="56">
        <v>5.1996690532412791E-3</v>
      </c>
    </row>
    <row r="183" spans="2:6" x14ac:dyDescent="0.25">
      <c r="B183" s="61"/>
      <c r="C183" s="55"/>
      <c r="D183" s="42" t="s">
        <v>833</v>
      </c>
      <c r="E183" s="70">
        <v>36.355524187978602</v>
      </c>
      <c r="F183" s="56">
        <v>2.5778858496043251E-3</v>
      </c>
    </row>
    <row r="184" spans="2:6" x14ac:dyDescent="0.25">
      <c r="B184" s="61"/>
      <c r="C184" s="55" t="s">
        <v>367</v>
      </c>
      <c r="D184" s="55"/>
      <c r="E184" s="71">
        <v>14102.844853878516</v>
      </c>
      <c r="F184" s="64">
        <v>0.98607501425524191</v>
      </c>
    </row>
    <row r="185" spans="2:6" x14ac:dyDescent="0.25">
      <c r="B185" s="61"/>
      <c r="C185" s="55" t="s">
        <v>375</v>
      </c>
      <c r="D185" s="42" t="s">
        <v>695</v>
      </c>
      <c r="E185" s="70">
        <v>18.061766033003721</v>
      </c>
      <c r="F185" s="56">
        <v>1</v>
      </c>
    </row>
    <row r="186" spans="2:6" x14ac:dyDescent="0.25">
      <c r="B186" s="61"/>
      <c r="C186" s="55" t="s">
        <v>751</v>
      </c>
      <c r="D186" s="55"/>
      <c r="E186" s="71">
        <v>18.061766033003721</v>
      </c>
      <c r="F186" s="64">
        <v>1.2628839346247841E-3</v>
      </c>
    </row>
    <row r="187" spans="2:6" x14ac:dyDescent="0.25">
      <c r="B187" s="61"/>
      <c r="C187" s="55" t="s">
        <v>723</v>
      </c>
      <c r="D187" s="42" t="s">
        <v>725</v>
      </c>
      <c r="E187" s="70">
        <v>8.9148869555162804</v>
      </c>
      <c r="F187" s="56">
        <v>1</v>
      </c>
    </row>
    <row r="188" spans="2:6" x14ac:dyDescent="0.25">
      <c r="B188" s="61"/>
      <c r="C188" s="55" t="s">
        <v>726</v>
      </c>
      <c r="D188" s="55"/>
      <c r="E188" s="71">
        <v>8.9148869555162804</v>
      </c>
      <c r="F188" s="64">
        <v>6.2333148898869044E-4</v>
      </c>
    </row>
    <row r="189" spans="2:6" x14ac:dyDescent="0.25">
      <c r="B189" s="61"/>
      <c r="C189" s="55" t="s">
        <v>5</v>
      </c>
      <c r="D189" s="42" t="s">
        <v>695</v>
      </c>
      <c r="E189" s="70">
        <v>172.1784931330117</v>
      </c>
      <c r="F189" s="56">
        <v>1</v>
      </c>
    </row>
    <row r="190" spans="2:6" x14ac:dyDescent="0.25">
      <c r="B190" s="57"/>
      <c r="C190" s="55" t="s">
        <v>368</v>
      </c>
      <c r="D190" s="55"/>
      <c r="E190" s="71">
        <v>172.1784931330117</v>
      </c>
      <c r="F190" s="64">
        <v>1.2038770321144674E-2</v>
      </c>
    </row>
    <row r="191" spans="2:6" x14ac:dyDescent="0.25">
      <c r="B191" s="58" t="s">
        <v>716</v>
      </c>
      <c r="C191" s="58"/>
      <c r="D191" s="58"/>
      <c r="E191" s="72">
        <v>14302.000000000047</v>
      </c>
      <c r="F191" s="60">
        <v>0.1556362152747742</v>
      </c>
    </row>
    <row r="192" spans="2:6" x14ac:dyDescent="0.25">
      <c r="B192" s="61" t="s">
        <v>7</v>
      </c>
      <c r="C192" s="55" t="s">
        <v>2</v>
      </c>
      <c r="D192" s="42" t="s">
        <v>781</v>
      </c>
      <c r="E192" s="70">
        <v>16.919893236902148</v>
      </c>
      <c r="F192" s="56">
        <v>1.7265074699245454E-3</v>
      </c>
    </row>
    <row r="193" spans="2:6" x14ac:dyDescent="0.25">
      <c r="B193" s="61"/>
      <c r="C193" s="55"/>
      <c r="D193" s="42" t="s">
        <v>766</v>
      </c>
      <c r="E193" s="70">
        <v>10.37207800594085</v>
      </c>
      <c r="F193" s="56">
        <v>1.0583677984941961E-3</v>
      </c>
    </row>
    <row r="194" spans="2:6" x14ac:dyDescent="0.25">
      <c r="B194" s="61"/>
      <c r="C194" s="55"/>
      <c r="D194" s="42" t="s">
        <v>759</v>
      </c>
      <c r="E194" s="70">
        <v>6.547815230961298</v>
      </c>
      <c r="F194" s="56">
        <v>6.6813967143034957E-4</v>
      </c>
    </row>
    <row r="195" spans="2:6" x14ac:dyDescent="0.25">
      <c r="B195" s="61"/>
      <c r="C195" s="55"/>
      <c r="D195" s="42" t="s">
        <v>785</v>
      </c>
      <c r="E195" s="70">
        <v>10.37207800594085</v>
      </c>
      <c r="F195" s="56">
        <v>1.0583677984941961E-3</v>
      </c>
    </row>
    <row r="196" spans="2:6" x14ac:dyDescent="0.25">
      <c r="B196" s="61"/>
      <c r="C196" s="55"/>
      <c r="D196" s="42" t="s">
        <v>789</v>
      </c>
      <c r="E196" s="70">
        <v>123.44725602551516</v>
      </c>
      <c r="F196" s="56">
        <v>1.2596569415987762E-2</v>
      </c>
    </row>
    <row r="197" spans="2:6" x14ac:dyDescent="0.25">
      <c r="B197" s="61"/>
      <c r="C197" s="55"/>
      <c r="D197" s="42" t="s">
        <v>790</v>
      </c>
      <c r="E197" s="70">
        <v>6.547815230961298</v>
      </c>
      <c r="F197" s="56">
        <v>6.6813967143034957E-4</v>
      </c>
    </row>
    <row r="198" spans="2:6" x14ac:dyDescent="0.25">
      <c r="B198" s="61"/>
      <c r="C198" s="55"/>
      <c r="D198" s="42" t="s">
        <v>727</v>
      </c>
      <c r="E198" s="70">
        <v>8722.9860729075026</v>
      </c>
      <c r="F198" s="56">
        <v>0.89009430520969168</v>
      </c>
    </row>
    <row r="199" spans="2:6" x14ac:dyDescent="0.25">
      <c r="B199" s="61"/>
      <c r="C199" s="55"/>
      <c r="D199" s="42" t="s">
        <v>767</v>
      </c>
      <c r="E199" s="70">
        <v>19.923178305599013</v>
      </c>
      <c r="F199" s="56">
        <v>2.0329629559502566E-3</v>
      </c>
    </row>
    <row r="200" spans="2:6" x14ac:dyDescent="0.25">
      <c r="B200" s="61"/>
      <c r="C200" s="55"/>
      <c r="D200" s="42" t="s">
        <v>763</v>
      </c>
      <c r="E200" s="70">
        <v>20.744156011881699</v>
      </c>
      <c r="F200" s="56">
        <v>2.1167355969883921E-3</v>
      </c>
    </row>
    <row r="201" spans="2:6" x14ac:dyDescent="0.25">
      <c r="B201" s="61"/>
      <c r="C201" s="55"/>
      <c r="D201" s="42" t="s">
        <v>800</v>
      </c>
      <c r="E201" s="70">
        <v>20.333667158740354</v>
      </c>
      <c r="F201" s="56">
        <v>2.0748492764693241E-3</v>
      </c>
    </row>
    <row r="202" spans="2:6" x14ac:dyDescent="0.25">
      <c r="B202" s="61"/>
      <c r="C202" s="55"/>
      <c r="D202" s="42" t="s">
        <v>764</v>
      </c>
      <c r="E202" s="70">
        <v>23.968888042489262</v>
      </c>
      <c r="F202" s="56">
        <v>2.4457875514774536E-3</v>
      </c>
    </row>
    <row r="203" spans="2:6" x14ac:dyDescent="0.25">
      <c r="B203" s="61"/>
      <c r="C203" s="55"/>
      <c r="D203" s="42" t="s">
        <v>776</v>
      </c>
      <c r="E203" s="70">
        <v>95.654105208046346</v>
      </c>
      <c r="F203" s="56">
        <v>9.7605537374464632E-3</v>
      </c>
    </row>
    <row r="204" spans="2:6" x14ac:dyDescent="0.25">
      <c r="B204" s="61"/>
      <c r="C204" s="55"/>
      <c r="D204" s="42" t="s">
        <v>834</v>
      </c>
      <c r="E204" s="70">
        <v>10.37207800594085</v>
      </c>
      <c r="F204" s="56">
        <v>1.0583677984941961E-3</v>
      </c>
    </row>
    <row r="205" spans="2:6" x14ac:dyDescent="0.25">
      <c r="B205" s="61"/>
      <c r="C205" s="55"/>
      <c r="D205" s="42" t="s">
        <v>728</v>
      </c>
      <c r="E205" s="70">
        <v>379.20651497955095</v>
      </c>
      <c r="F205" s="56">
        <v>3.8694267841380178E-2</v>
      </c>
    </row>
    <row r="206" spans="2:6" x14ac:dyDescent="0.25">
      <c r="B206" s="61"/>
      <c r="C206" s="55"/>
      <c r="D206" s="42" t="s">
        <v>811</v>
      </c>
      <c r="E206" s="70">
        <v>16.919893236902148</v>
      </c>
      <c r="F206" s="56">
        <v>1.7265074699245454E-3</v>
      </c>
    </row>
    <row r="207" spans="2:6" x14ac:dyDescent="0.25">
      <c r="B207" s="61"/>
      <c r="C207" s="55"/>
      <c r="D207" s="42" t="s">
        <v>760</v>
      </c>
      <c r="E207" s="70">
        <v>78.422074287749027</v>
      </c>
      <c r="F207" s="56">
        <v>8.0021957094550764E-3</v>
      </c>
    </row>
    <row r="208" spans="2:6" x14ac:dyDescent="0.25">
      <c r="B208" s="61"/>
      <c r="C208" s="55"/>
      <c r="D208" s="42" t="s">
        <v>835</v>
      </c>
      <c r="E208" s="70">
        <v>17.421072811527964</v>
      </c>
      <c r="F208" s="56">
        <v>1.7776478800471038E-3</v>
      </c>
    </row>
    <row r="209" spans="2:6" x14ac:dyDescent="0.25">
      <c r="B209" s="61"/>
      <c r="C209" s="55"/>
      <c r="D209" s="42" t="s">
        <v>813</v>
      </c>
      <c r="E209" s="70">
        <v>20.744156011881699</v>
      </c>
      <c r="F209" s="56">
        <v>2.1167355969883921E-3</v>
      </c>
    </row>
    <row r="210" spans="2:6" x14ac:dyDescent="0.25">
      <c r="B210" s="61"/>
      <c r="C210" s="55"/>
      <c r="D210" s="42" t="s">
        <v>818</v>
      </c>
      <c r="E210" s="70">
        <v>6.547815230961298</v>
      </c>
      <c r="F210" s="56">
        <v>6.6813967143034957E-4</v>
      </c>
    </row>
    <row r="211" spans="2:6" x14ac:dyDescent="0.25">
      <c r="B211" s="61"/>
      <c r="C211" s="55"/>
      <c r="D211" s="42" t="s">
        <v>836</v>
      </c>
      <c r="E211" s="70">
        <v>9.9615891527995064</v>
      </c>
      <c r="F211" s="56">
        <v>1.0164814779751283E-3</v>
      </c>
    </row>
    <row r="212" spans="2:6" x14ac:dyDescent="0.25">
      <c r="B212" s="61"/>
      <c r="C212" s="55"/>
      <c r="D212" s="42" t="s">
        <v>822</v>
      </c>
      <c r="E212" s="70">
        <v>6.547815230961298</v>
      </c>
      <c r="F212" s="56">
        <v>6.6813967143034957E-4</v>
      </c>
    </row>
    <row r="213" spans="2:6" x14ac:dyDescent="0.25">
      <c r="B213" s="61"/>
      <c r="C213" s="55"/>
      <c r="D213" s="42" t="s">
        <v>825</v>
      </c>
      <c r="E213" s="70">
        <v>9.9615891527995064</v>
      </c>
      <c r="F213" s="56">
        <v>1.0164814779751283E-3</v>
      </c>
    </row>
    <row r="214" spans="2:6" x14ac:dyDescent="0.25">
      <c r="B214" s="61"/>
      <c r="C214" s="55"/>
      <c r="D214" s="42" t="s">
        <v>827</v>
      </c>
      <c r="E214" s="70">
        <v>17.421072811527964</v>
      </c>
      <c r="F214" s="56">
        <v>1.7776478800471038E-3</v>
      </c>
    </row>
    <row r="215" spans="2:6" x14ac:dyDescent="0.25">
      <c r="B215" s="61"/>
      <c r="C215" s="55"/>
      <c r="D215" s="42" t="s">
        <v>771</v>
      </c>
      <c r="E215" s="70">
        <v>9.9615891527995064</v>
      </c>
      <c r="F215" s="56">
        <v>1.0164814779751283E-3</v>
      </c>
    </row>
    <row r="216" spans="2:6" x14ac:dyDescent="0.25">
      <c r="B216" s="61"/>
      <c r="C216" s="55"/>
      <c r="D216" s="42" t="s">
        <v>729</v>
      </c>
      <c r="E216" s="70">
        <v>125.6696289068711</v>
      </c>
      <c r="F216" s="56">
        <v>1.2823340550231708E-2</v>
      </c>
    </row>
    <row r="217" spans="2:6" x14ac:dyDescent="0.25">
      <c r="B217" s="61"/>
      <c r="C217" s="55"/>
      <c r="D217" s="42" t="s">
        <v>750</v>
      </c>
      <c r="E217" s="70">
        <v>6.547815230961298</v>
      </c>
      <c r="F217" s="56">
        <v>6.6813967143034957E-4</v>
      </c>
    </row>
    <row r="218" spans="2:6" x14ac:dyDescent="0.25">
      <c r="B218" s="61"/>
      <c r="C218" s="55"/>
      <c r="D218" s="42" t="s">
        <v>777</v>
      </c>
      <c r="E218" s="70">
        <v>6.547815230961298</v>
      </c>
      <c r="F218" s="56">
        <v>6.6813967143034957E-4</v>
      </c>
    </row>
    <row r="219" spans="2:6" x14ac:dyDescent="0.25">
      <c r="B219" s="61"/>
      <c r="C219" s="55" t="s">
        <v>367</v>
      </c>
      <c r="D219" s="55"/>
      <c r="E219" s="71">
        <v>9800.0695228046752</v>
      </c>
      <c r="F219" s="64">
        <v>0.99654967691729812</v>
      </c>
    </row>
    <row r="220" spans="2:6" x14ac:dyDescent="0.25">
      <c r="B220" s="61"/>
      <c r="C220" s="55" t="s">
        <v>375</v>
      </c>
      <c r="D220" s="42" t="s">
        <v>695</v>
      </c>
      <c r="E220" s="70">
        <v>17.421072811527964</v>
      </c>
      <c r="F220" s="56">
        <v>1</v>
      </c>
    </row>
    <row r="221" spans="2:6" x14ac:dyDescent="0.25">
      <c r="B221" s="61"/>
      <c r="C221" s="55" t="s">
        <v>751</v>
      </c>
      <c r="D221" s="55"/>
      <c r="E221" s="71">
        <v>17.421072811527964</v>
      </c>
      <c r="F221" s="64">
        <v>1.7715144205336614E-3</v>
      </c>
    </row>
    <row r="222" spans="2:6" x14ac:dyDescent="0.25">
      <c r="B222" s="61"/>
      <c r="C222" s="55" t="s">
        <v>5</v>
      </c>
      <c r="D222" s="42" t="s">
        <v>695</v>
      </c>
      <c r="E222" s="70">
        <v>16.509404383760803</v>
      </c>
      <c r="F222" s="56">
        <v>1</v>
      </c>
    </row>
    <row r="223" spans="2:6" x14ac:dyDescent="0.25">
      <c r="B223" s="57"/>
      <c r="C223" s="55" t="s">
        <v>368</v>
      </c>
      <c r="D223" s="55"/>
      <c r="E223" s="71">
        <v>16.509404383760803</v>
      </c>
      <c r="F223" s="64">
        <v>1.6788086621680762E-3</v>
      </c>
    </row>
    <row r="224" spans="2:6" x14ac:dyDescent="0.25">
      <c r="B224" s="58" t="s">
        <v>32</v>
      </c>
      <c r="C224" s="58"/>
      <c r="D224" s="58"/>
      <c r="E224" s="72">
        <v>9833.9999999999654</v>
      </c>
      <c r="F224" s="60">
        <v>0.10701486092938882</v>
      </c>
    </row>
    <row r="225" spans="2:6" x14ac:dyDescent="0.25">
      <c r="B225" s="61" t="s">
        <v>17</v>
      </c>
      <c r="C225" s="55" t="s">
        <v>2</v>
      </c>
      <c r="D225" s="42" t="s">
        <v>759</v>
      </c>
      <c r="E225" s="70">
        <v>2.2273440202536965</v>
      </c>
      <c r="F225" s="56">
        <v>8.5107814446286453E-4</v>
      </c>
    </row>
    <row r="226" spans="2:6" x14ac:dyDescent="0.25">
      <c r="B226" s="61"/>
      <c r="C226" s="55"/>
      <c r="D226" s="42" t="s">
        <v>837</v>
      </c>
      <c r="E226" s="70">
        <v>2.2788274079798994</v>
      </c>
      <c r="F226" s="56">
        <v>8.7075017792435396E-4</v>
      </c>
    </row>
    <row r="227" spans="2:6" x14ac:dyDescent="0.25">
      <c r="B227" s="61"/>
      <c r="C227" s="55"/>
      <c r="D227" s="42" t="s">
        <v>800</v>
      </c>
      <c r="E227" s="70">
        <v>2.2273440202536965</v>
      </c>
      <c r="F227" s="56">
        <v>8.5107814446286453E-4</v>
      </c>
    </row>
    <row r="228" spans="2:6" x14ac:dyDescent="0.25">
      <c r="B228" s="61"/>
      <c r="C228" s="55"/>
      <c r="D228" s="42" t="s">
        <v>748</v>
      </c>
      <c r="E228" s="70">
        <v>2.2273440202536965</v>
      </c>
      <c r="F228" s="56">
        <v>8.5107814446286453E-4</v>
      </c>
    </row>
    <row r="229" spans="2:6" x14ac:dyDescent="0.25">
      <c r="B229" s="61"/>
      <c r="C229" s="55"/>
      <c r="D229" s="42" t="s">
        <v>813</v>
      </c>
      <c r="E229" s="70">
        <v>6.8470134321801659</v>
      </c>
      <c r="F229" s="56">
        <v>2.6162745556963696E-3</v>
      </c>
    </row>
    <row r="230" spans="2:6" x14ac:dyDescent="0.25">
      <c r="B230" s="61"/>
      <c r="C230" s="55"/>
      <c r="D230" s="42" t="s">
        <v>827</v>
      </c>
      <c r="E230" s="70">
        <v>6.8470134321801659</v>
      </c>
      <c r="F230" s="56">
        <v>2.6162745556963696E-3</v>
      </c>
    </row>
    <row r="231" spans="2:6" x14ac:dyDescent="0.25">
      <c r="B231" s="61"/>
      <c r="C231" s="55"/>
      <c r="D231" s="42" t="s">
        <v>729</v>
      </c>
      <c r="E231" s="70">
        <v>2589.9756307216599</v>
      </c>
      <c r="F231" s="56">
        <v>0.98964130998836863</v>
      </c>
    </row>
    <row r="232" spans="2:6" x14ac:dyDescent="0.25">
      <c r="B232" s="61"/>
      <c r="C232" s="55"/>
      <c r="D232" s="42" t="s">
        <v>750</v>
      </c>
      <c r="E232" s="70">
        <v>4.454688040507393</v>
      </c>
      <c r="F232" s="56">
        <v>1.7021562889257291E-3</v>
      </c>
    </row>
    <row r="233" spans="2:6" x14ac:dyDescent="0.25">
      <c r="B233" s="61"/>
      <c r="C233" s="55" t="s">
        <v>367</v>
      </c>
      <c r="D233" s="55"/>
      <c r="E233" s="71">
        <v>2617.0852050952685</v>
      </c>
      <c r="F233" s="64">
        <v>0.95548930452546954</v>
      </c>
    </row>
    <row r="234" spans="2:6" x14ac:dyDescent="0.25">
      <c r="B234" s="61"/>
      <c r="C234" s="55" t="s">
        <v>723</v>
      </c>
      <c r="D234" s="42" t="s">
        <v>725</v>
      </c>
      <c r="E234" s="70">
        <v>121.91479490473941</v>
      </c>
      <c r="F234" s="56">
        <v>1</v>
      </c>
    </row>
    <row r="235" spans="2:6" x14ac:dyDescent="0.25">
      <c r="B235" s="57"/>
      <c r="C235" s="55" t="s">
        <v>726</v>
      </c>
      <c r="D235" s="55"/>
      <c r="E235" s="71">
        <v>121.91479490473941</v>
      </c>
      <c r="F235" s="64">
        <v>4.4510695474530508E-2</v>
      </c>
    </row>
    <row r="236" spans="2:6" x14ac:dyDescent="0.25">
      <c r="B236" s="58" t="s">
        <v>33</v>
      </c>
      <c r="C236" s="58"/>
      <c r="D236" s="58"/>
      <c r="E236" s="72">
        <v>2739.0000000000077</v>
      </c>
      <c r="F236" s="60">
        <v>2.9806152540736E-2</v>
      </c>
    </row>
    <row r="237" spans="2:6" x14ac:dyDescent="0.25">
      <c r="B237" s="61" t="s">
        <v>15</v>
      </c>
      <c r="C237" s="55" t="s">
        <v>2</v>
      </c>
      <c r="D237" s="42" t="s">
        <v>727</v>
      </c>
      <c r="E237" s="70">
        <v>4.4747931416872815</v>
      </c>
      <c r="F237" s="56">
        <v>1.8787266397671074E-3</v>
      </c>
    </row>
    <row r="238" spans="2:6" x14ac:dyDescent="0.25">
      <c r="B238" s="61"/>
      <c r="C238" s="55"/>
      <c r="D238" s="42" t="s">
        <v>764</v>
      </c>
      <c r="E238" s="70">
        <v>2.7223495221595035</v>
      </c>
      <c r="F238" s="56">
        <v>1.1429691626169346E-3</v>
      </c>
    </row>
    <row r="239" spans="2:6" x14ac:dyDescent="0.25">
      <c r="B239" s="61"/>
      <c r="C239" s="55"/>
      <c r="D239" s="42" t="s">
        <v>728</v>
      </c>
      <c r="E239" s="70">
        <v>5.8198946515397081</v>
      </c>
      <c r="F239" s="56">
        <v>2.4434629213637674E-3</v>
      </c>
    </row>
    <row r="240" spans="2:6" x14ac:dyDescent="0.25">
      <c r="B240" s="61"/>
      <c r="C240" s="55"/>
      <c r="D240" s="42" t="s">
        <v>778</v>
      </c>
      <c r="E240" s="70">
        <v>5.8198946515397081</v>
      </c>
      <c r="F240" s="56">
        <v>2.4434629213637674E-3</v>
      </c>
    </row>
    <row r="241" spans="2:6" x14ac:dyDescent="0.25">
      <c r="B241" s="61"/>
      <c r="C241" s="55"/>
      <c r="D241" s="42" t="s">
        <v>729</v>
      </c>
      <c r="E241" s="70">
        <v>2342.8034066721184</v>
      </c>
      <c r="F241" s="56">
        <v>0.98361802042818014</v>
      </c>
    </row>
    <row r="242" spans="2:6" x14ac:dyDescent="0.25">
      <c r="B242" s="61"/>
      <c r="C242" s="55"/>
      <c r="D242" s="42" t="s">
        <v>750</v>
      </c>
      <c r="E242" s="70">
        <v>20.182033476778628</v>
      </c>
      <c r="F242" s="56">
        <v>8.473357926708237E-3</v>
      </c>
    </row>
    <row r="243" spans="2:6" x14ac:dyDescent="0.25">
      <c r="B243" s="61"/>
      <c r="C243" s="55" t="s">
        <v>367</v>
      </c>
      <c r="D243" s="55"/>
      <c r="E243" s="71">
        <v>2381.8223721158233</v>
      </c>
      <c r="F243" s="64">
        <v>0.95349174224011846</v>
      </c>
    </row>
    <row r="244" spans="2:6" x14ac:dyDescent="0.25">
      <c r="B244" s="61"/>
      <c r="C244" s="55" t="s">
        <v>723</v>
      </c>
      <c r="D244" s="42" t="s">
        <v>725</v>
      </c>
      <c r="E244" s="70">
        <v>113.45527836202469</v>
      </c>
      <c r="F244" s="56">
        <v>1</v>
      </c>
    </row>
    <row r="245" spans="2:6" x14ac:dyDescent="0.25">
      <c r="B245" s="61"/>
      <c r="C245" s="55" t="s">
        <v>726</v>
      </c>
      <c r="D245" s="55"/>
      <c r="E245" s="71">
        <v>113.45527836202469</v>
      </c>
      <c r="F245" s="64">
        <v>4.5418446101691087E-2</v>
      </c>
    </row>
    <row r="246" spans="2:6" x14ac:dyDescent="0.25">
      <c r="B246" s="61"/>
      <c r="C246" s="55" t="s">
        <v>5</v>
      </c>
      <c r="D246" s="42" t="s">
        <v>695</v>
      </c>
      <c r="E246" s="70">
        <v>2.7223495221595035</v>
      </c>
      <c r="F246" s="56">
        <v>1</v>
      </c>
    </row>
    <row r="247" spans="2:6" x14ac:dyDescent="0.25">
      <c r="B247" s="57"/>
      <c r="C247" s="55" t="s">
        <v>368</v>
      </c>
      <c r="D247" s="55"/>
      <c r="E247" s="71">
        <v>2.7223495221595035</v>
      </c>
      <c r="F247" s="64">
        <v>1.0898116581903503E-3</v>
      </c>
    </row>
    <row r="248" spans="2:6" x14ac:dyDescent="0.25">
      <c r="B248" s="58" t="s">
        <v>34</v>
      </c>
      <c r="C248" s="58"/>
      <c r="D248" s="58"/>
      <c r="E248" s="72">
        <v>2498.0000000000077</v>
      </c>
      <c r="F248" s="60">
        <v>2.7183559345293373E-2</v>
      </c>
    </row>
    <row r="249" spans="2:6" x14ac:dyDescent="0.25">
      <c r="B249" s="61" t="s">
        <v>717</v>
      </c>
      <c r="C249" s="55" t="s">
        <v>2</v>
      </c>
      <c r="D249" s="42" t="s">
        <v>837</v>
      </c>
      <c r="E249" s="70">
        <v>20.031368028939152</v>
      </c>
      <c r="F249" s="56">
        <v>2.0189576214385591E-3</v>
      </c>
    </row>
    <row r="250" spans="2:6" x14ac:dyDescent="0.25">
      <c r="B250" s="61"/>
      <c r="C250" s="55"/>
      <c r="D250" s="42" t="s">
        <v>775</v>
      </c>
      <c r="E250" s="70">
        <v>5.949027338208011</v>
      </c>
      <c r="F250" s="56">
        <v>5.9960128870227211E-4</v>
      </c>
    </row>
    <row r="251" spans="2:6" x14ac:dyDescent="0.25">
      <c r="B251" s="61"/>
      <c r="C251" s="55"/>
      <c r="D251" s="42" t="s">
        <v>727</v>
      </c>
      <c r="E251" s="70">
        <v>1097.9252823661868</v>
      </c>
      <c r="F251" s="56">
        <v>0.1106596720404167</v>
      </c>
    </row>
    <row r="252" spans="2:6" x14ac:dyDescent="0.25">
      <c r="B252" s="61"/>
      <c r="C252" s="55"/>
      <c r="D252" s="42" t="s">
        <v>767</v>
      </c>
      <c r="E252" s="70">
        <v>11.889816167430828</v>
      </c>
      <c r="F252" s="56">
        <v>1.1983722197135009E-3</v>
      </c>
    </row>
    <row r="253" spans="2:6" x14ac:dyDescent="0.25">
      <c r="B253" s="61"/>
      <c r="C253" s="55"/>
      <c r="D253" s="42" t="s">
        <v>805</v>
      </c>
      <c r="E253" s="70">
        <v>11.889816167430828</v>
      </c>
      <c r="F253" s="56">
        <v>1.1983722197135009E-3</v>
      </c>
    </row>
    <row r="254" spans="2:6" x14ac:dyDescent="0.25">
      <c r="B254" s="61"/>
      <c r="C254" s="55"/>
      <c r="D254" s="42" t="s">
        <v>728</v>
      </c>
      <c r="E254" s="70">
        <v>119.33427045926534</v>
      </c>
      <c r="F254" s="56">
        <v>1.2027677515308652E-2</v>
      </c>
    </row>
    <row r="255" spans="2:6" x14ac:dyDescent="0.25">
      <c r="B255" s="61"/>
      <c r="C255" s="55"/>
      <c r="D255" s="42" t="s">
        <v>748</v>
      </c>
      <c r="E255" s="70">
        <v>120.97477262056479</v>
      </c>
      <c r="F255" s="56">
        <v>1.2193023403655219E-2</v>
      </c>
    </row>
    <row r="256" spans="2:6" x14ac:dyDescent="0.25">
      <c r="B256" s="61"/>
      <c r="C256" s="55"/>
      <c r="D256" s="42" t="s">
        <v>768</v>
      </c>
      <c r="E256" s="70">
        <v>11.889816167430828</v>
      </c>
      <c r="F256" s="56">
        <v>1.1983722197135009E-3</v>
      </c>
    </row>
    <row r="257" spans="2:6" x14ac:dyDescent="0.25">
      <c r="B257" s="61"/>
      <c r="C257" s="55"/>
      <c r="D257" s="42" t="s">
        <v>769</v>
      </c>
      <c r="E257" s="70">
        <v>11.898054676416022</v>
      </c>
      <c r="F257" s="56">
        <v>1.1992025774045442E-3</v>
      </c>
    </row>
    <row r="258" spans="2:6" x14ac:dyDescent="0.25">
      <c r="B258" s="61"/>
      <c r="C258" s="55"/>
      <c r="D258" s="42" t="s">
        <v>813</v>
      </c>
      <c r="E258" s="70">
        <v>10.015684014469576</v>
      </c>
      <c r="F258" s="56">
        <v>1.0094788107192795E-3</v>
      </c>
    </row>
    <row r="259" spans="2:6" x14ac:dyDescent="0.25">
      <c r="B259" s="61"/>
      <c r="C259" s="55"/>
      <c r="D259" s="42" t="s">
        <v>824</v>
      </c>
      <c r="E259" s="70">
        <v>41.618475840500494</v>
      </c>
      <c r="F259" s="56">
        <v>4.1947179478427745E-3</v>
      </c>
    </row>
    <row r="260" spans="2:6" x14ac:dyDescent="0.25">
      <c r="B260" s="61"/>
      <c r="C260" s="55"/>
      <c r="D260" s="42" t="s">
        <v>771</v>
      </c>
      <c r="E260" s="70">
        <v>21.913738690885598</v>
      </c>
      <c r="F260" s="56">
        <v>2.2086813881238235E-3</v>
      </c>
    </row>
    <row r="261" spans="2:6" x14ac:dyDescent="0.25">
      <c r="B261" s="61"/>
      <c r="C261" s="55"/>
      <c r="D261" s="42" t="s">
        <v>729</v>
      </c>
      <c r="E261" s="70">
        <v>8337.8077838060181</v>
      </c>
      <c r="F261" s="56">
        <v>0.84036599731408368</v>
      </c>
    </row>
    <row r="262" spans="2:6" x14ac:dyDescent="0.25">
      <c r="B262" s="61"/>
      <c r="C262" s="55"/>
      <c r="D262" s="42" t="s">
        <v>758</v>
      </c>
      <c r="E262" s="70">
        <v>11.889816167430828</v>
      </c>
      <c r="F262" s="56">
        <v>1.1983722197135009E-3</v>
      </c>
    </row>
    <row r="263" spans="2:6" x14ac:dyDescent="0.25">
      <c r="B263" s="61"/>
      <c r="C263" s="55"/>
      <c r="D263" s="42" t="s">
        <v>750</v>
      </c>
      <c r="E263" s="70">
        <v>51.40052986330825</v>
      </c>
      <c r="F263" s="56">
        <v>5.1806492379143972E-3</v>
      </c>
    </row>
    <row r="264" spans="2:6" x14ac:dyDescent="0.25">
      <c r="B264" s="61"/>
      <c r="C264" s="55"/>
      <c r="D264" s="42" t="s">
        <v>774</v>
      </c>
      <c r="E264" s="70">
        <v>35.21042702795404</v>
      </c>
      <c r="F264" s="56">
        <v>3.5488519755362325E-3</v>
      </c>
    </row>
    <row r="265" spans="2:6" x14ac:dyDescent="0.25">
      <c r="B265" s="61"/>
      <c r="C265" s="55" t="s">
        <v>367</v>
      </c>
      <c r="D265" s="55"/>
      <c r="E265" s="71">
        <v>9921.6386794024384</v>
      </c>
      <c r="F265" s="64">
        <v>0.98968964383066327</v>
      </c>
    </row>
    <row r="266" spans="2:6" x14ac:dyDescent="0.25">
      <c r="B266" s="61"/>
      <c r="C266" s="55" t="s">
        <v>723</v>
      </c>
      <c r="D266" s="42" t="s">
        <v>725</v>
      </c>
      <c r="E266" s="70">
        <v>57.667949571855324</v>
      </c>
      <c r="F266" s="56">
        <v>1</v>
      </c>
    </row>
    <row r="267" spans="2:6" x14ac:dyDescent="0.25">
      <c r="B267" s="61"/>
      <c r="C267" s="55" t="s">
        <v>726</v>
      </c>
      <c r="D267" s="55"/>
      <c r="E267" s="71">
        <v>57.667949571855324</v>
      </c>
      <c r="F267" s="64">
        <v>5.7524139223795604E-3</v>
      </c>
    </row>
    <row r="268" spans="2:6" x14ac:dyDescent="0.25">
      <c r="B268" s="61"/>
      <c r="C268" s="55" t="s">
        <v>5</v>
      </c>
      <c r="D268" s="42" t="s">
        <v>695</v>
      </c>
      <c r="E268" s="70">
        <v>45.693371025747254</v>
      </c>
      <c r="F268" s="56">
        <v>1</v>
      </c>
    </row>
    <row r="269" spans="2:6" x14ac:dyDescent="0.25">
      <c r="B269" s="57"/>
      <c r="C269" s="55" t="s">
        <v>368</v>
      </c>
      <c r="D269" s="55"/>
      <c r="E269" s="71">
        <v>45.693371025747254</v>
      </c>
      <c r="F269" s="64">
        <v>4.5579422469573137E-3</v>
      </c>
    </row>
    <row r="270" spans="2:6" x14ac:dyDescent="0.25">
      <c r="B270" s="58" t="s">
        <v>718</v>
      </c>
      <c r="C270" s="58"/>
      <c r="D270" s="58"/>
      <c r="E270" s="72">
        <v>10025.00000000004</v>
      </c>
      <c r="F270" s="60">
        <v>0.10909334765274872</v>
      </c>
    </row>
    <row r="271" spans="2:6" x14ac:dyDescent="0.25">
      <c r="B271" s="61" t="s">
        <v>9</v>
      </c>
      <c r="C271" s="55" t="s">
        <v>2</v>
      </c>
      <c r="D271" s="42" t="s">
        <v>789</v>
      </c>
      <c r="E271" s="70">
        <v>5.109116142290091</v>
      </c>
      <c r="F271" s="56">
        <v>9.5022394934946475E-4</v>
      </c>
    </row>
    <row r="272" spans="2:6" x14ac:dyDescent="0.25">
      <c r="B272" s="61"/>
      <c r="C272" s="55"/>
      <c r="D272" s="42" t="s">
        <v>727</v>
      </c>
      <c r="E272" s="70">
        <v>5010.1284721720431</v>
      </c>
      <c r="F272" s="56">
        <v>0.93181363096623215</v>
      </c>
    </row>
    <row r="273" spans="2:6" x14ac:dyDescent="0.25">
      <c r="B273" s="61"/>
      <c r="C273" s="55"/>
      <c r="D273" s="42" t="s">
        <v>776</v>
      </c>
      <c r="E273" s="70">
        <v>37.389716670118311</v>
      </c>
      <c r="F273" s="56">
        <v>6.9539629262395531E-3</v>
      </c>
    </row>
    <row r="274" spans="2:6" x14ac:dyDescent="0.25">
      <c r="B274" s="61"/>
      <c r="C274" s="55"/>
      <c r="D274" s="42" t="s">
        <v>728</v>
      </c>
      <c r="E274" s="70">
        <v>14.229802816075667</v>
      </c>
      <c r="F274" s="56">
        <v>2.6465437570371477E-3</v>
      </c>
    </row>
    <row r="275" spans="2:6" x14ac:dyDescent="0.25">
      <c r="B275" s="61"/>
      <c r="C275" s="55"/>
      <c r="D275" s="42" t="s">
        <v>827</v>
      </c>
      <c r="E275" s="70">
        <v>269.1653645041448</v>
      </c>
      <c r="F275" s="56">
        <v>5.0060982871407679E-2</v>
      </c>
    </row>
    <row r="276" spans="2:6" x14ac:dyDescent="0.25">
      <c r="B276" s="61"/>
      <c r="C276" s="55"/>
      <c r="D276" s="42" t="s">
        <v>729</v>
      </c>
      <c r="E276" s="70">
        <v>40.727025314132028</v>
      </c>
      <c r="F276" s="56">
        <v>7.5746555297338597E-3</v>
      </c>
    </row>
    <row r="277" spans="2:6" x14ac:dyDescent="0.25">
      <c r="B277" s="61"/>
      <c r="C277" s="55" t="s">
        <v>367</v>
      </c>
      <c r="D277" s="55"/>
      <c r="E277" s="71">
        <v>5376.7494976188045</v>
      </c>
      <c r="F277" s="64">
        <v>0.9885547890455656</v>
      </c>
    </row>
    <row r="278" spans="2:6" x14ac:dyDescent="0.25">
      <c r="B278" s="61"/>
      <c r="C278" s="55" t="s">
        <v>375</v>
      </c>
      <c r="D278" s="42" t="s">
        <v>695</v>
      </c>
      <c r="E278" s="70">
        <v>15.327348426870273</v>
      </c>
      <c r="F278" s="56">
        <v>1</v>
      </c>
    </row>
    <row r="279" spans="2:6" x14ac:dyDescent="0.25">
      <c r="B279" s="61"/>
      <c r="C279" s="55" t="s">
        <v>751</v>
      </c>
      <c r="D279" s="55"/>
      <c r="E279" s="71">
        <v>15.327348426870273</v>
      </c>
      <c r="F279" s="64">
        <v>2.818045307385613E-3</v>
      </c>
    </row>
    <row r="280" spans="2:6" x14ac:dyDescent="0.25">
      <c r="B280" s="61"/>
      <c r="C280" s="55" t="s">
        <v>723</v>
      </c>
      <c r="D280" s="42" t="s">
        <v>725</v>
      </c>
      <c r="E280" s="70">
        <v>33.213406350428798</v>
      </c>
      <c r="F280" s="56">
        <v>0.70782553071300303</v>
      </c>
    </row>
    <row r="281" spans="2:6" x14ac:dyDescent="0.25">
      <c r="B281" s="61"/>
      <c r="C281" s="55"/>
      <c r="D281" s="42" t="s">
        <v>736</v>
      </c>
      <c r="E281" s="70">
        <v>13.709747603869015</v>
      </c>
      <c r="F281" s="56">
        <v>0.29217446928699692</v>
      </c>
    </row>
    <row r="282" spans="2:6" x14ac:dyDescent="0.25">
      <c r="B282" s="57"/>
      <c r="C282" s="55" t="s">
        <v>726</v>
      </c>
      <c r="D282" s="55"/>
      <c r="E282" s="71">
        <v>46.923153954297817</v>
      </c>
      <c r="F282" s="64">
        <v>8.6271656470487314E-3</v>
      </c>
    </row>
    <row r="283" spans="2:6" x14ac:dyDescent="0.25">
      <c r="B283" s="58" t="s">
        <v>35</v>
      </c>
      <c r="C283" s="58"/>
      <c r="D283" s="58"/>
      <c r="E283" s="72">
        <v>5438.9999999999727</v>
      </c>
      <c r="F283" s="60">
        <v>5.9187902033246385E-2</v>
      </c>
    </row>
    <row r="284" spans="2:6" x14ac:dyDescent="0.25">
      <c r="B284" s="61" t="s">
        <v>12</v>
      </c>
      <c r="C284" s="55" t="s">
        <v>2</v>
      </c>
      <c r="D284" s="42" t="s">
        <v>727</v>
      </c>
      <c r="E284" s="70">
        <v>23.506572541382667</v>
      </c>
      <c r="F284" s="56">
        <v>1.4611180545258146E-2</v>
      </c>
    </row>
    <row r="285" spans="2:6" x14ac:dyDescent="0.25">
      <c r="B285" s="61"/>
      <c r="C285" s="55"/>
      <c r="D285" s="42" t="s">
        <v>800</v>
      </c>
      <c r="E285" s="70">
        <v>1.7948717948717947</v>
      </c>
      <c r="F285" s="56">
        <v>1.1156537519153252E-3</v>
      </c>
    </row>
    <row r="286" spans="2:6" x14ac:dyDescent="0.25">
      <c r="B286" s="61"/>
      <c r="C286" s="55"/>
      <c r="D286" s="42" t="s">
        <v>728</v>
      </c>
      <c r="E286" s="70">
        <v>1.8696581196581197</v>
      </c>
      <c r="F286" s="56">
        <v>1.1621393249117973E-3</v>
      </c>
    </row>
    <row r="287" spans="2:6" x14ac:dyDescent="0.25">
      <c r="B287" s="61"/>
      <c r="C287" s="55"/>
      <c r="D287" s="42" t="s">
        <v>771</v>
      </c>
      <c r="E287" s="70">
        <v>2.192469977280104</v>
      </c>
      <c r="F287" s="56">
        <v>1.3627922412636571E-3</v>
      </c>
    </row>
    <row r="288" spans="2:6" x14ac:dyDescent="0.25">
      <c r="B288" s="61"/>
      <c r="C288" s="55"/>
      <c r="D288" s="42" t="s">
        <v>729</v>
      </c>
      <c r="E288" s="70">
        <v>1579.4436330195792</v>
      </c>
      <c r="F288" s="56">
        <v>0.98174823413665102</v>
      </c>
    </row>
    <row r="289" spans="2:6" x14ac:dyDescent="0.25">
      <c r="B289" s="61"/>
      <c r="C289" s="55" t="s">
        <v>367</v>
      </c>
      <c r="D289" s="55"/>
      <c r="E289" s="71">
        <v>1608.807205452772</v>
      </c>
      <c r="F289" s="64">
        <v>0.97799830118709719</v>
      </c>
    </row>
    <row r="290" spans="2:6" x14ac:dyDescent="0.25">
      <c r="B290" s="61"/>
      <c r="C290" s="55" t="s">
        <v>723</v>
      </c>
      <c r="D290" s="42" t="s">
        <v>725</v>
      </c>
      <c r="E290" s="70">
        <v>34.397922752353132</v>
      </c>
      <c r="F290" s="56">
        <v>1</v>
      </c>
    </row>
    <row r="291" spans="2:6" x14ac:dyDescent="0.25">
      <c r="B291" s="61"/>
      <c r="C291" s="55" t="s">
        <v>726</v>
      </c>
      <c r="D291" s="55"/>
      <c r="E291" s="71">
        <v>34.397922752353132</v>
      </c>
      <c r="F291" s="64">
        <v>2.091059133881653E-2</v>
      </c>
    </row>
    <row r="292" spans="2:6" x14ac:dyDescent="0.25">
      <c r="B292" s="61"/>
      <c r="C292" s="55" t="s">
        <v>5</v>
      </c>
      <c r="D292" s="42" t="s">
        <v>695</v>
      </c>
      <c r="E292" s="70">
        <v>1.7948717948717947</v>
      </c>
      <c r="F292" s="56">
        <v>1</v>
      </c>
    </row>
    <row r="293" spans="2:6" x14ac:dyDescent="0.25">
      <c r="B293" s="57"/>
      <c r="C293" s="55" t="s">
        <v>368</v>
      </c>
      <c r="D293" s="55"/>
      <c r="E293" s="71">
        <v>1.7948717948717947</v>
      </c>
      <c r="F293" s="64">
        <v>1.0911074740861993E-3</v>
      </c>
    </row>
    <row r="294" spans="2:6" x14ac:dyDescent="0.25">
      <c r="B294" s="58" t="s">
        <v>36</v>
      </c>
      <c r="C294" s="58"/>
      <c r="D294" s="58"/>
      <c r="E294" s="72">
        <v>1644.999999999997</v>
      </c>
      <c r="F294" s="60">
        <v>1.7901102931548191E-2</v>
      </c>
    </row>
    <row r="295" spans="2:6" x14ac:dyDescent="0.25">
      <c r="B295" s="61" t="s">
        <v>719</v>
      </c>
      <c r="C295" s="55" t="s">
        <v>2</v>
      </c>
      <c r="D295" s="42" t="s">
        <v>789</v>
      </c>
      <c r="E295" s="70">
        <v>5.4165640935466861</v>
      </c>
      <c r="F295" s="56">
        <v>1.7992723739186306E-3</v>
      </c>
    </row>
    <row r="296" spans="2:6" x14ac:dyDescent="0.25">
      <c r="B296" s="61"/>
      <c r="C296" s="55"/>
      <c r="D296" s="42" t="s">
        <v>727</v>
      </c>
      <c r="E296" s="70">
        <v>2376.277223015205</v>
      </c>
      <c r="F296" s="56">
        <v>0.78935094024591501</v>
      </c>
    </row>
    <row r="297" spans="2:6" x14ac:dyDescent="0.25">
      <c r="B297" s="61"/>
      <c r="C297" s="55"/>
      <c r="D297" s="42" t="s">
        <v>728</v>
      </c>
      <c r="E297" s="70">
        <v>5.8761142146055114</v>
      </c>
      <c r="F297" s="56">
        <v>1.951925573063311E-3</v>
      </c>
    </row>
    <row r="298" spans="2:6" x14ac:dyDescent="0.25">
      <c r="B298" s="61"/>
      <c r="C298" s="55"/>
      <c r="D298" s="42" t="s">
        <v>760</v>
      </c>
      <c r="E298" s="70">
        <v>2.7082820467733431</v>
      </c>
      <c r="F298" s="56">
        <v>8.9963618695931532E-4</v>
      </c>
    </row>
    <row r="299" spans="2:6" x14ac:dyDescent="0.25">
      <c r="B299" s="61"/>
      <c r="C299" s="55"/>
      <c r="D299" s="42" t="s">
        <v>729</v>
      </c>
      <c r="E299" s="70">
        <v>617.55763631197692</v>
      </c>
      <c r="F299" s="56">
        <v>0.20514008052493321</v>
      </c>
    </row>
    <row r="300" spans="2:6" x14ac:dyDescent="0.25">
      <c r="B300" s="61"/>
      <c r="C300" s="55"/>
      <c r="D300" s="42" t="s">
        <v>758</v>
      </c>
      <c r="E300" s="70">
        <v>2.5833764677037081</v>
      </c>
      <c r="F300" s="56">
        <v>8.5814509521057038E-4</v>
      </c>
    </row>
    <row r="301" spans="2:6" x14ac:dyDescent="0.25">
      <c r="B301" s="61"/>
      <c r="C301" s="55" t="s">
        <v>367</v>
      </c>
      <c r="D301" s="55"/>
      <c r="E301" s="71">
        <v>3010.4191961498109</v>
      </c>
      <c r="F301" s="64">
        <v>0.99682754839397492</v>
      </c>
    </row>
    <row r="302" spans="2:6" x14ac:dyDescent="0.25">
      <c r="B302" s="61"/>
      <c r="C302" s="55" t="s">
        <v>723</v>
      </c>
      <c r="D302" s="42" t="s">
        <v>725</v>
      </c>
      <c r="E302" s="70">
        <v>9.5808038501957089</v>
      </c>
      <c r="F302" s="56">
        <v>1</v>
      </c>
    </row>
    <row r="303" spans="2:6" x14ac:dyDescent="0.25">
      <c r="B303" s="57"/>
      <c r="C303" s="55" t="s">
        <v>726</v>
      </c>
      <c r="D303" s="55"/>
      <c r="E303" s="71">
        <v>9.5808038501957089</v>
      </c>
      <c r="F303" s="64">
        <v>3.1724516060250619E-3</v>
      </c>
    </row>
    <row r="304" spans="2:6" x14ac:dyDescent="0.25">
      <c r="B304" s="58" t="s">
        <v>720</v>
      </c>
      <c r="C304" s="58"/>
      <c r="D304" s="58"/>
      <c r="E304" s="72">
        <v>3020.0000000000068</v>
      </c>
      <c r="F304" s="60">
        <v>3.2864030913845446E-2</v>
      </c>
    </row>
    <row r="305" spans="2:6" x14ac:dyDescent="0.25">
      <c r="B305" s="61" t="s">
        <v>16</v>
      </c>
      <c r="C305" s="55" t="s">
        <v>2</v>
      </c>
      <c r="D305" s="42" t="s">
        <v>727</v>
      </c>
      <c r="E305" s="70">
        <v>1270.7996900338705</v>
      </c>
      <c r="F305" s="56">
        <v>0.97190610065460659</v>
      </c>
    </row>
    <row r="306" spans="2:6" x14ac:dyDescent="0.25">
      <c r="B306" s="61"/>
      <c r="C306" s="55"/>
      <c r="D306" s="42" t="s">
        <v>776</v>
      </c>
      <c r="E306" s="70">
        <v>1.9101480836236935</v>
      </c>
      <c r="F306" s="56">
        <v>1.4608789962626545E-3</v>
      </c>
    </row>
    <row r="307" spans="2:6" x14ac:dyDescent="0.25">
      <c r="B307" s="61"/>
      <c r="C307" s="55"/>
      <c r="D307" s="42" t="s">
        <v>728</v>
      </c>
      <c r="E307" s="70">
        <v>2.8390368342458934</v>
      </c>
      <c r="F307" s="56">
        <v>2.1712920146472353E-3</v>
      </c>
    </row>
    <row r="308" spans="2:6" x14ac:dyDescent="0.25">
      <c r="B308" s="61"/>
      <c r="C308" s="55"/>
      <c r="D308" s="42" t="s">
        <v>760</v>
      </c>
      <c r="E308" s="70">
        <v>1.8501503508185766</v>
      </c>
      <c r="F308" s="56">
        <v>1.4149928011399724E-3</v>
      </c>
    </row>
    <row r="309" spans="2:6" x14ac:dyDescent="0.25">
      <c r="B309" s="61"/>
      <c r="C309" s="55"/>
      <c r="D309" s="42" t="s">
        <v>729</v>
      </c>
      <c r="E309" s="70">
        <v>28.284226161829775</v>
      </c>
      <c r="F309" s="56">
        <v>2.1631742732203772E-2</v>
      </c>
    </row>
    <row r="310" spans="2:6" x14ac:dyDescent="0.25">
      <c r="B310" s="61"/>
      <c r="C310" s="55"/>
      <c r="D310" s="42" t="s">
        <v>833</v>
      </c>
      <c r="E310" s="70">
        <v>1.8501503508185766</v>
      </c>
      <c r="F310" s="56">
        <v>1.4149928011399724E-3</v>
      </c>
    </row>
    <row r="311" spans="2:6" x14ac:dyDescent="0.25">
      <c r="B311" s="61"/>
      <c r="C311" s="55" t="s">
        <v>367</v>
      </c>
      <c r="D311" s="55"/>
      <c r="E311" s="71">
        <v>1307.5334018152068</v>
      </c>
      <c r="F311" s="64">
        <v>0.98384755591814432</v>
      </c>
    </row>
    <row r="312" spans="2:6" x14ac:dyDescent="0.25">
      <c r="B312" s="61"/>
      <c r="C312" s="55" t="s">
        <v>723</v>
      </c>
      <c r="D312" s="42" t="s">
        <v>725</v>
      </c>
      <c r="E312" s="70">
        <v>21.466598184786186</v>
      </c>
      <c r="F312" s="56">
        <v>1</v>
      </c>
    </row>
    <row r="313" spans="2:6" x14ac:dyDescent="0.25">
      <c r="B313" s="57"/>
      <c r="C313" s="55" t="s">
        <v>726</v>
      </c>
      <c r="D313" s="55"/>
      <c r="E313" s="71">
        <v>21.466598184786186</v>
      </c>
      <c r="F313" s="64">
        <v>1.6152444081855757E-2</v>
      </c>
    </row>
    <row r="314" spans="2:6" x14ac:dyDescent="0.25">
      <c r="B314" s="58" t="s">
        <v>37</v>
      </c>
      <c r="C314" s="58"/>
      <c r="D314" s="58"/>
      <c r="E314" s="72">
        <v>1328.999999999993</v>
      </c>
      <c r="F314" s="60">
        <v>1.4462350027980221E-2</v>
      </c>
    </row>
    <row r="315" spans="2:6" x14ac:dyDescent="0.25">
      <c r="B315" s="61" t="s">
        <v>10</v>
      </c>
      <c r="C315" s="55" t="s">
        <v>2</v>
      </c>
      <c r="D315" s="42" t="s">
        <v>727</v>
      </c>
      <c r="E315" s="70">
        <v>5027.3433539783418</v>
      </c>
      <c r="F315" s="56">
        <v>0.82605759240841081</v>
      </c>
    </row>
    <row r="316" spans="2:6" x14ac:dyDescent="0.25">
      <c r="B316" s="61"/>
      <c r="C316" s="55"/>
      <c r="D316" s="42" t="s">
        <v>728</v>
      </c>
      <c r="E316" s="70">
        <v>46.592396908510203</v>
      </c>
      <c r="F316" s="56">
        <v>7.6557339542611298E-3</v>
      </c>
    </row>
    <row r="317" spans="2:6" x14ac:dyDescent="0.25">
      <c r="B317" s="61"/>
      <c r="C317" s="55"/>
      <c r="D317" s="42" t="s">
        <v>760</v>
      </c>
      <c r="E317" s="70">
        <v>15.144525283642325</v>
      </c>
      <c r="F317" s="56">
        <v>2.4884415511572358E-3</v>
      </c>
    </row>
    <row r="318" spans="2:6" x14ac:dyDescent="0.25">
      <c r="B318" s="61"/>
      <c r="C318" s="55"/>
      <c r="D318" s="42" t="s">
        <v>748</v>
      </c>
      <c r="E318" s="70">
        <v>12.526120103285638</v>
      </c>
      <c r="F318" s="56">
        <v>2.0582036845664202E-3</v>
      </c>
    </row>
    <row r="319" spans="2:6" x14ac:dyDescent="0.25">
      <c r="B319" s="61"/>
      <c r="C319" s="55"/>
      <c r="D319" s="42" t="s">
        <v>816</v>
      </c>
      <c r="E319" s="70">
        <v>15.144525283642325</v>
      </c>
      <c r="F319" s="56">
        <v>2.4884415511572358E-3</v>
      </c>
    </row>
    <row r="320" spans="2:6" x14ac:dyDescent="0.25">
      <c r="B320" s="61"/>
      <c r="C320" s="55"/>
      <c r="D320" s="42" t="s">
        <v>729</v>
      </c>
      <c r="E320" s="70">
        <v>954.05231295238968</v>
      </c>
      <c r="F320" s="56">
        <v>0.15676314529929</v>
      </c>
    </row>
    <row r="321" spans="2:6" x14ac:dyDescent="0.25">
      <c r="B321" s="61"/>
      <c r="C321" s="55"/>
      <c r="D321" s="42" t="s">
        <v>750</v>
      </c>
      <c r="E321" s="70">
        <v>15.144525283642325</v>
      </c>
      <c r="F321" s="56">
        <v>2.4884415511572358E-3</v>
      </c>
    </row>
    <row r="322" spans="2:6" x14ac:dyDescent="0.25">
      <c r="B322" s="57"/>
      <c r="C322" s="55" t="s">
        <v>367</v>
      </c>
      <c r="D322" s="55"/>
      <c r="E322" s="71">
        <v>6085.9477597934538</v>
      </c>
      <c r="F322" s="64">
        <v>1</v>
      </c>
    </row>
    <row r="323" spans="2:6" x14ac:dyDescent="0.25">
      <c r="B323" s="58" t="s">
        <v>38</v>
      </c>
      <c r="C323" s="58"/>
      <c r="D323" s="58"/>
      <c r="E323" s="72">
        <v>6085.9477597934538</v>
      </c>
      <c r="F323" s="60">
        <v>6.6228071297317892E-2</v>
      </c>
    </row>
    <row r="324" spans="2:6" x14ac:dyDescent="0.25">
      <c r="B324" s="61" t="s">
        <v>13</v>
      </c>
      <c r="C324" s="55" t="s">
        <v>2</v>
      </c>
      <c r="D324" s="42" t="s">
        <v>727</v>
      </c>
      <c r="E324" s="70">
        <v>50.686481278966831</v>
      </c>
      <c r="F324" s="56">
        <v>2.4310407022133038E-2</v>
      </c>
    </row>
    <row r="325" spans="2:6" x14ac:dyDescent="0.25">
      <c r="B325" s="61"/>
      <c r="C325" s="55"/>
      <c r="D325" s="42" t="s">
        <v>729</v>
      </c>
      <c r="E325" s="70">
        <v>2030.1592918128292</v>
      </c>
      <c r="F325" s="56">
        <v>0.97371128274030483</v>
      </c>
    </row>
    <row r="326" spans="2:6" x14ac:dyDescent="0.25">
      <c r="B326" s="61"/>
      <c r="C326" s="55"/>
      <c r="D326" s="42" t="s">
        <v>750</v>
      </c>
      <c r="E326" s="70">
        <v>4.1247184684684681</v>
      </c>
      <c r="F326" s="56">
        <v>1.9783102375620582E-3</v>
      </c>
    </row>
    <row r="327" spans="2:6" x14ac:dyDescent="0.25">
      <c r="B327" s="61"/>
      <c r="C327" s="55" t="s">
        <v>367</v>
      </c>
      <c r="D327" s="55"/>
      <c r="E327" s="71">
        <v>2084.9704915602647</v>
      </c>
      <c r="F327" s="64">
        <v>0.93229994465455301</v>
      </c>
    </row>
    <row r="328" spans="2:6" x14ac:dyDescent="0.25">
      <c r="B328" s="61"/>
      <c r="C328" s="55" t="s">
        <v>375</v>
      </c>
      <c r="D328" s="42" t="s">
        <v>695</v>
      </c>
      <c r="E328" s="70">
        <v>4.1247184684684681</v>
      </c>
      <c r="F328" s="56">
        <v>1</v>
      </c>
    </row>
    <row r="329" spans="2:6" x14ac:dyDescent="0.25">
      <c r="B329" s="61"/>
      <c r="C329" s="55" t="s">
        <v>751</v>
      </c>
      <c r="D329" s="55"/>
      <c r="E329" s="71">
        <v>4.1247184684684681</v>
      </c>
      <c r="F329" s="64">
        <v>1.8443785249886424E-3</v>
      </c>
    </row>
    <row r="330" spans="2:6" x14ac:dyDescent="0.25">
      <c r="B330" s="61"/>
      <c r="C330" s="55" t="s">
        <v>723</v>
      </c>
      <c r="D330" s="42" t="s">
        <v>725</v>
      </c>
      <c r="E330" s="70">
        <v>130.10204741328297</v>
      </c>
      <c r="F330" s="56">
        <v>0.88337816274846126</v>
      </c>
    </row>
    <row r="331" spans="2:6" x14ac:dyDescent="0.25">
      <c r="B331" s="61"/>
      <c r="C331" s="55"/>
      <c r="D331" s="42" t="s">
        <v>738</v>
      </c>
      <c r="E331" s="70">
        <v>12.787915625162736</v>
      </c>
      <c r="F331" s="56">
        <v>8.682849835909083E-2</v>
      </c>
    </row>
    <row r="332" spans="2:6" x14ac:dyDescent="0.25">
      <c r="B332" s="61"/>
      <c r="C332" s="55"/>
      <c r="D332" s="42" t="s">
        <v>742</v>
      </c>
      <c r="E332" s="70">
        <v>4.3878992628992624</v>
      </c>
      <c r="F332" s="56">
        <v>2.9793338892448003E-2</v>
      </c>
    </row>
    <row r="333" spans="2:6" x14ac:dyDescent="0.25">
      <c r="B333" s="57"/>
      <c r="C333" s="55" t="s">
        <v>726</v>
      </c>
      <c r="D333" s="55"/>
      <c r="E333" s="71">
        <v>147.27786230134495</v>
      </c>
      <c r="F333" s="64">
        <v>6.5855676820458259E-2</v>
      </c>
    </row>
    <row r="334" spans="2:6" x14ac:dyDescent="0.25">
      <c r="B334" s="58" t="s">
        <v>39</v>
      </c>
      <c r="C334" s="58"/>
      <c r="D334" s="58"/>
      <c r="E334" s="72">
        <v>2236.3730723300782</v>
      </c>
      <c r="F334" s="60">
        <v>2.4336501252962595E-2</v>
      </c>
    </row>
    <row r="335" spans="2:6" x14ac:dyDescent="0.25">
      <c r="B335" s="61" t="s">
        <v>1</v>
      </c>
      <c r="C335" s="55" t="s">
        <v>2</v>
      </c>
      <c r="D335" s="42" t="s">
        <v>789</v>
      </c>
      <c r="E335" s="70">
        <v>11.146922434401912</v>
      </c>
      <c r="F335" s="56">
        <v>3.308818217283896E-3</v>
      </c>
    </row>
    <row r="336" spans="2:6" x14ac:dyDescent="0.25">
      <c r="B336" s="61"/>
      <c r="C336" s="55"/>
      <c r="D336" s="42" t="s">
        <v>727</v>
      </c>
      <c r="E336" s="70">
        <v>3271.89542339022</v>
      </c>
      <c r="F336" s="56">
        <v>0.97121938774325389</v>
      </c>
    </row>
    <row r="337" spans="2:6" x14ac:dyDescent="0.25">
      <c r="B337" s="61"/>
      <c r="C337" s="55"/>
      <c r="D337" s="42" t="s">
        <v>802</v>
      </c>
      <c r="E337" s="70">
        <v>1.4697792781985812</v>
      </c>
      <c r="F337" s="56">
        <v>4.3628476646440193E-4</v>
      </c>
    </row>
    <row r="338" spans="2:6" x14ac:dyDescent="0.25">
      <c r="B338" s="61"/>
      <c r="C338" s="55"/>
      <c r="D338" s="42" t="s">
        <v>776</v>
      </c>
      <c r="E338" s="70">
        <v>12.616701712600493</v>
      </c>
      <c r="F338" s="56">
        <v>3.7451029837482978E-3</v>
      </c>
    </row>
    <row r="339" spans="2:6" x14ac:dyDescent="0.25">
      <c r="B339" s="61"/>
      <c r="C339" s="55"/>
      <c r="D339" s="42" t="s">
        <v>728</v>
      </c>
      <c r="E339" s="70">
        <v>37.995724820714194</v>
      </c>
      <c r="F339" s="56">
        <v>1.1278534250644992E-2</v>
      </c>
    </row>
    <row r="340" spans="2:6" x14ac:dyDescent="0.25">
      <c r="B340" s="61"/>
      <c r="C340" s="55"/>
      <c r="D340" s="42" t="s">
        <v>812</v>
      </c>
      <c r="E340" s="70">
        <v>2.8309541762347052</v>
      </c>
      <c r="F340" s="56">
        <v>8.4033174230335533E-4</v>
      </c>
    </row>
    <row r="341" spans="2:6" x14ac:dyDescent="0.25">
      <c r="B341" s="61"/>
      <c r="C341" s="55"/>
      <c r="D341" s="42" t="s">
        <v>815</v>
      </c>
      <c r="E341" s="70">
        <v>1.4697792781985812</v>
      </c>
      <c r="F341" s="56">
        <v>4.3628476646440193E-4</v>
      </c>
    </row>
    <row r="342" spans="2:6" x14ac:dyDescent="0.25">
      <c r="B342" s="61"/>
      <c r="C342" s="55"/>
      <c r="D342" s="42" t="s">
        <v>827</v>
      </c>
      <c r="E342" s="70">
        <v>22.293844868803824</v>
      </c>
      <c r="F342" s="56">
        <v>6.617636434567792E-3</v>
      </c>
    </row>
    <row r="343" spans="2:6" x14ac:dyDescent="0.25">
      <c r="B343" s="61"/>
      <c r="C343" s="55"/>
      <c r="D343" s="42" t="s">
        <v>729</v>
      </c>
      <c r="E343" s="70">
        <v>1.3634348735770774</v>
      </c>
      <c r="F343" s="56">
        <v>4.0471782003693974E-4</v>
      </c>
    </row>
    <row r="344" spans="2:6" x14ac:dyDescent="0.25">
      <c r="B344" s="61"/>
      <c r="C344" s="55"/>
      <c r="D344" s="42" t="s">
        <v>758</v>
      </c>
      <c r="E344" s="70">
        <v>2.8309541762347052</v>
      </c>
      <c r="F344" s="56">
        <v>8.4033174230335533E-4</v>
      </c>
    </row>
    <row r="345" spans="2:6" x14ac:dyDescent="0.25">
      <c r="B345" s="61"/>
      <c r="C345" s="55"/>
      <c r="D345" s="42" t="s">
        <v>777</v>
      </c>
      <c r="E345" s="70">
        <v>2.9395585563971625</v>
      </c>
      <c r="F345" s="56">
        <v>8.7256953292880386E-4</v>
      </c>
    </row>
    <row r="346" spans="2:6" x14ac:dyDescent="0.25">
      <c r="B346" s="61"/>
      <c r="C346" s="55" t="s">
        <v>367</v>
      </c>
      <c r="D346" s="55"/>
      <c r="E346" s="71">
        <v>3368.8530775655809</v>
      </c>
      <c r="F346" s="64">
        <v>0.99670209395431897</v>
      </c>
    </row>
    <row r="347" spans="2:6" x14ac:dyDescent="0.25">
      <c r="B347" s="61"/>
      <c r="C347" s="55" t="s">
        <v>375</v>
      </c>
      <c r="D347" s="42" t="s">
        <v>695</v>
      </c>
      <c r="E347" s="70">
        <v>11.146922434401912</v>
      </c>
      <c r="F347" s="56">
        <v>1</v>
      </c>
    </row>
    <row r="348" spans="2:6" x14ac:dyDescent="0.25">
      <c r="B348" s="57"/>
      <c r="C348" s="55" t="s">
        <v>751</v>
      </c>
      <c r="D348" s="55"/>
      <c r="E348" s="71">
        <v>11.146922434401912</v>
      </c>
      <c r="F348" s="64">
        <v>3.2979060456810559E-3</v>
      </c>
    </row>
    <row r="349" spans="2:6" x14ac:dyDescent="0.25">
      <c r="B349" s="58" t="s">
        <v>40</v>
      </c>
      <c r="C349" s="58"/>
      <c r="D349" s="58"/>
      <c r="E349" s="72">
        <v>3379.9999999999827</v>
      </c>
      <c r="F349" s="60">
        <v>3.6781597512846619E-2</v>
      </c>
    </row>
    <row r="350" spans="2:6" x14ac:dyDescent="0.25">
      <c r="B350" s="61" t="s">
        <v>4</v>
      </c>
      <c r="C350" s="55" t="s">
        <v>2</v>
      </c>
      <c r="D350" s="42" t="s">
        <v>727</v>
      </c>
      <c r="E350" s="70">
        <v>111.73364250884789</v>
      </c>
      <c r="F350" s="56">
        <v>1.3709844098508298E-2</v>
      </c>
    </row>
    <row r="351" spans="2:6" x14ac:dyDescent="0.25">
      <c r="B351" s="61"/>
      <c r="C351" s="55"/>
      <c r="D351" s="42" t="s">
        <v>802</v>
      </c>
      <c r="E351" s="70">
        <v>12.56902482630638</v>
      </c>
      <c r="F351" s="56">
        <v>1.542233538348088E-3</v>
      </c>
    </row>
    <row r="352" spans="2:6" x14ac:dyDescent="0.25">
      <c r="B352" s="61"/>
      <c r="C352" s="55"/>
      <c r="D352" s="42" t="s">
        <v>728</v>
      </c>
      <c r="E352" s="70">
        <v>72.714715268143067</v>
      </c>
      <c r="F352" s="56">
        <v>8.9221776683304672E-3</v>
      </c>
    </row>
    <row r="353" spans="2:6" x14ac:dyDescent="0.25">
      <c r="B353" s="61"/>
      <c r="C353" s="55"/>
      <c r="D353" s="42" t="s">
        <v>748</v>
      </c>
      <c r="E353" s="70">
        <v>12.56902482630638</v>
      </c>
      <c r="F353" s="56">
        <v>1.542233538348088E-3</v>
      </c>
    </row>
    <row r="354" spans="2:6" x14ac:dyDescent="0.25">
      <c r="B354" s="61"/>
      <c r="C354" s="55"/>
      <c r="D354" s="42" t="s">
        <v>729</v>
      </c>
      <c r="E354" s="70">
        <v>7905.8312501637238</v>
      </c>
      <c r="F354" s="56">
        <v>0.97005442116752494</v>
      </c>
    </row>
    <row r="355" spans="2:6" x14ac:dyDescent="0.25">
      <c r="B355" s="61"/>
      <c r="C355" s="55"/>
      <c r="D355" s="42" t="s">
        <v>750</v>
      </c>
      <c r="E355" s="70">
        <v>34.466593899006149</v>
      </c>
      <c r="F355" s="56">
        <v>4.2290899889400185E-3</v>
      </c>
    </row>
    <row r="356" spans="2:6" x14ac:dyDescent="0.25">
      <c r="B356" s="61"/>
      <c r="C356" s="55" t="s">
        <v>367</v>
      </c>
      <c r="D356" s="55"/>
      <c r="E356" s="71">
        <v>8149.8842514923344</v>
      </c>
      <c r="F356" s="64">
        <v>0.96189173349457902</v>
      </c>
    </row>
    <row r="357" spans="2:6" x14ac:dyDescent="0.25">
      <c r="B357" s="61"/>
      <c r="C357" s="55" t="s">
        <v>375</v>
      </c>
      <c r="D357" s="42" t="s">
        <v>695</v>
      </c>
      <c r="E357" s="70">
        <v>12.998132935026142</v>
      </c>
      <c r="F357" s="56">
        <v>1</v>
      </c>
    </row>
    <row r="358" spans="2:6" x14ac:dyDescent="0.25">
      <c r="B358" s="61"/>
      <c r="C358" s="55" t="s">
        <v>751</v>
      </c>
      <c r="D358" s="55"/>
      <c r="E358" s="71">
        <v>12.998132935026142</v>
      </c>
      <c r="F358" s="64">
        <v>1.5341072627842382E-3</v>
      </c>
    </row>
    <row r="359" spans="2:6" x14ac:dyDescent="0.25">
      <c r="B359" s="61"/>
      <c r="C359" s="55" t="s">
        <v>723</v>
      </c>
      <c r="D359" s="42" t="s">
        <v>725</v>
      </c>
      <c r="E359" s="70">
        <v>296.88618568805214</v>
      </c>
      <c r="F359" s="56">
        <v>0.95805488644026493</v>
      </c>
    </row>
    <row r="360" spans="2:6" x14ac:dyDescent="0.25">
      <c r="B360" s="61"/>
      <c r="C360" s="55"/>
      <c r="D360" s="42" t="s">
        <v>741</v>
      </c>
      <c r="E360" s="70">
        <v>12.998132935026142</v>
      </c>
      <c r="F360" s="56">
        <v>4.1945113559735063E-2</v>
      </c>
    </row>
    <row r="361" spans="2:6" x14ac:dyDescent="0.25">
      <c r="B361" s="57"/>
      <c r="C361" s="55" t="s">
        <v>726</v>
      </c>
      <c r="D361" s="55"/>
      <c r="E361" s="71">
        <v>309.88431862307829</v>
      </c>
      <c r="F361" s="64">
        <v>3.6574159242636892E-2</v>
      </c>
    </row>
    <row r="362" spans="2:6" x14ac:dyDescent="0.25">
      <c r="B362" s="58" t="s">
        <v>41</v>
      </c>
      <c r="C362" s="58"/>
      <c r="D362" s="58"/>
      <c r="E362" s="72">
        <v>8472.7667030504381</v>
      </c>
      <c r="F362" s="60">
        <v>9.2201743991671956E-2</v>
      </c>
    </row>
    <row r="363" spans="2:6" x14ac:dyDescent="0.25">
      <c r="B363" s="61" t="s">
        <v>14</v>
      </c>
      <c r="C363" s="55" t="s">
        <v>2</v>
      </c>
      <c r="D363" s="42" t="s">
        <v>837</v>
      </c>
      <c r="E363" s="70">
        <v>4.002778625954198</v>
      </c>
      <c r="F363" s="56">
        <v>1.7686299739289623E-3</v>
      </c>
    </row>
    <row r="364" spans="2:6" x14ac:dyDescent="0.25">
      <c r="B364" s="61"/>
      <c r="C364" s="55"/>
      <c r="D364" s="42" t="s">
        <v>727</v>
      </c>
      <c r="E364" s="70">
        <v>132.64076031964527</v>
      </c>
      <c r="F364" s="56">
        <v>5.8607394109917554E-2</v>
      </c>
    </row>
    <row r="365" spans="2:6" x14ac:dyDescent="0.25">
      <c r="B365" s="61"/>
      <c r="C365" s="55"/>
      <c r="D365" s="42" t="s">
        <v>729</v>
      </c>
      <c r="E365" s="70">
        <v>2126.5650942667712</v>
      </c>
      <c r="F365" s="56">
        <v>0.93962397591615343</v>
      </c>
    </row>
    <row r="366" spans="2:6" x14ac:dyDescent="0.25">
      <c r="B366" s="61"/>
      <c r="C366" s="55" t="s">
        <v>367</v>
      </c>
      <c r="D366" s="55"/>
      <c r="E366" s="71">
        <v>2263.2086332123708</v>
      </c>
      <c r="F366" s="64">
        <v>0.95817469653360043</v>
      </c>
    </row>
    <row r="367" spans="2:6" x14ac:dyDescent="0.25">
      <c r="B367" s="61"/>
      <c r="C367" s="55" t="s">
        <v>723</v>
      </c>
      <c r="D367" s="42" t="s">
        <v>725</v>
      </c>
      <c r="E367" s="70">
        <v>91.192784453939254</v>
      </c>
      <c r="F367" s="56">
        <v>1</v>
      </c>
    </row>
    <row r="368" spans="2:6" x14ac:dyDescent="0.25">
      <c r="B368" s="61"/>
      <c r="C368" s="55" t="s">
        <v>726</v>
      </c>
      <c r="D368" s="55"/>
      <c r="E368" s="71">
        <v>91.192784453939254</v>
      </c>
      <c r="F368" s="64">
        <v>3.8608291470761641E-2</v>
      </c>
    </row>
    <row r="369" spans="2:6" x14ac:dyDescent="0.25">
      <c r="B369" s="61"/>
      <c r="C369" s="55" t="s">
        <v>5</v>
      </c>
      <c r="D369" s="42" t="s">
        <v>695</v>
      </c>
      <c r="E369" s="70">
        <v>7.5985823336968377</v>
      </c>
      <c r="F369" s="56">
        <v>1</v>
      </c>
    </row>
    <row r="370" spans="2:6" x14ac:dyDescent="0.25">
      <c r="B370" s="57"/>
      <c r="C370" s="55" t="s">
        <v>368</v>
      </c>
      <c r="D370" s="55"/>
      <c r="E370" s="71">
        <v>7.5985823336968377</v>
      </c>
      <c r="F370" s="64">
        <v>3.2170119956379407E-3</v>
      </c>
    </row>
    <row r="371" spans="2:6" x14ac:dyDescent="0.25">
      <c r="B371" s="58" t="s">
        <v>42</v>
      </c>
      <c r="C371" s="58"/>
      <c r="D371" s="58"/>
      <c r="E371" s="72">
        <v>2362.0000000000068</v>
      </c>
      <c r="F371" s="60">
        <v>2.5703589741226156E-2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81"/>
  <sheetViews>
    <sheetView workbookViewId="0">
      <pane ySplit="9" topLeftCell="A10" activePane="bottomLeft" state="frozen"/>
      <selection activeCell="V29" sqref="V29"/>
      <selection pane="bottomLeft"/>
    </sheetView>
  </sheetViews>
  <sheetFormatPr defaultRowHeight="15" x14ac:dyDescent="0.25"/>
  <cols>
    <col min="1" max="1" width="27.5703125" bestFit="1" customWidth="1"/>
    <col min="2" max="2" width="26.28515625" bestFit="1" customWidth="1"/>
    <col min="3" max="3" width="30" bestFit="1" customWidth="1"/>
    <col min="4" max="4" width="39.5703125" bestFit="1" customWidth="1"/>
    <col min="5" max="5" width="30.5703125" bestFit="1" customWidth="1"/>
    <col min="6" max="6" width="10" bestFit="1" customWidth="1"/>
    <col min="7" max="7" width="8.140625" bestFit="1" customWidth="1"/>
  </cols>
  <sheetData>
    <row r="1" spans="1:8" x14ac:dyDescent="0.25">
      <c r="A1" s="7" t="s">
        <v>504</v>
      </c>
    </row>
    <row r="3" spans="1:8" ht="18.75" x14ac:dyDescent="0.3">
      <c r="A3" s="8" t="s">
        <v>704</v>
      </c>
    </row>
    <row r="5" spans="1:8" x14ac:dyDescent="0.25">
      <c r="A5" t="s">
        <v>502</v>
      </c>
      <c r="B5" s="4" t="s">
        <v>762</v>
      </c>
    </row>
    <row r="6" spans="1:8" x14ac:dyDescent="0.25">
      <c r="A6" t="s">
        <v>503</v>
      </c>
      <c r="B6" t="s">
        <v>506</v>
      </c>
    </row>
    <row r="8" spans="1:8" x14ac:dyDescent="0.25">
      <c r="B8" s="2"/>
      <c r="C8" s="2"/>
      <c r="D8" s="2"/>
      <c r="E8" s="2"/>
      <c r="F8" s="2" t="s">
        <v>19</v>
      </c>
      <c r="G8" s="2"/>
    </row>
    <row r="9" spans="1:8" x14ac:dyDescent="0.25">
      <c r="B9" s="3" t="s">
        <v>20</v>
      </c>
      <c r="C9" s="3" t="s">
        <v>45</v>
      </c>
      <c r="D9" s="3" t="s">
        <v>46</v>
      </c>
      <c r="E9" s="3" t="s">
        <v>50</v>
      </c>
      <c r="F9" s="3" t="s">
        <v>23</v>
      </c>
      <c r="G9" s="3" t="s">
        <v>24</v>
      </c>
    </row>
    <row r="10" spans="1:8" x14ac:dyDescent="0.25">
      <c r="B10" s="30" t="s">
        <v>672</v>
      </c>
      <c r="C10" s="30" t="s">
        <v>28</v>
      </c>
      <c r="D10" s="30" t="s">
        <v>48</v>
      </c>
      <c r="E10" s="30"/>
      <c r="F10" s="31">
        <f>SUM(F42,F54,F94,F187,F422,F531,F717,F853,F871,F954,F1014,F1072,F1107,F1216,F1235,F1323)</f>
        <v>28638.513265568508</v>
      </c>
      <c r="G10" s="65">
        <f>F10/$F$20</f>
        <v>0.47801563265620128</v>
      </c>
    </row>
    <row r="11" spans="1:8" x14ac:dyDescent="0.25">
      <c r="B11" s="30"/>
      <c r="C11" s="30"/>
      <c r="D11" s="30" t="s">
        <v>47</v>
      </c>
      <c r="E11" s="30"/>
      <c r="F11" s="31">
        <f>SUM(F86,F225,F269,F335,F453,F549,F622,F675,F803,F860,F913,F980,F1019,F1102,F1149,F1224,F1296,F1370)</f>
        <v>24465.211609786304</v>
      </c>
      <c r="G11" s="65">
        <f t="shared" ref="G11:G20" si="0">F11/$F$20</f>
        <v>0.4083575672128274</v>
      </c>
    </row>
    <row r="12" spans="1:8" x14ac:dyDescent="0.25">
      <c r="B12" s="30"/>
      <c r="C12" s="30"/>
      <c r="D12" s="30" t="s">
        <v>49</v>
      </c>
      <c r="E12" s="30"/>
      <c r="F12" s="31">
        <f>SUM(F125,F227,F308,F337,F455,F551,F677,F807,F1298)</f>
        <v>3852.4898367505671</v>
      </c>
      <c r="G12" s="65">
        <f t="shared" si="0"/>
        <v>6.4303281023668432E-2</v>
      </c>
    </row>
    <row r="13" spans="1:8" x14ac:dyDescent="0.25">
      <c r="B13" s="30"/>
      <c r="C13" s="30"/>
      <c r="D13" s="30" t="s">
        <v>679</v>
      </c>
      <c r="E13" s="30"/>
      <c r="F13" s="31">
        <f>SUM(F43,F87,F126,F230,F270,F309,F338,F456,F552,F623,F678,F810,F861,F914,F981,F1020,F1103,F1150,F1225,F1299,F1371)-F10-F11-F12</f>
        <v>2483.8039976346113</v>
      </c>
      <c r="G13" s="65">
        <f t="shared" si="0"/>
        <v>4.1458057836779305E-2</v>
      </c>
    </row>
    <row r="14" spans="1:8" x14ac:dyDescent="0.25">
      <c r="B14" s="30"/>
      <c r="C14" s="30" t="s">
        <v>29</v>
      </c>
      <c r="D14" s="30"/>
      <c r="E14" s="30"/>
      <c r="F14" s="31">
        <f>F10+F11+F12+F13</f>
        <v>59440.01870973999</v>
      </c>
      <c r="G14" s="65">
        <f t="shared" si="0"/>
        <v>0.99213453872947643</v>
      </c>
      <c r="H14" s="70"/>
    </row>
    <row r="15" spans="1:8" x14ac:dyDescent="0.25">
      <c r="B15" s="30"/>
      <c r="C15" s="30" t="s">
        <v>25</v>
      </c>
      <c r="D15" s="30" t="s">
        <v>26</v>
      </c>
      <c r="E15" s="30"/>
      <c r="F15" s="31">
        <f>SUM(F46,F90,F232,F278,F340,F636,F686,F866,F916,F983,F1023,F1161,F1305,F1379)</f>
        <v>416.28349016770755</v>
      </c>
      <c r="G15" s="65">
        <f t="shared" si="0"/>
        <v>6.9483361119897884E-3</v>
      </c>
    </row>
    <row r="16" spans="1:8" x14ac:dyDescent="0.25">
      <c r="B16" s="30"/>
      <c r="C16" s="30"/>
      <c r="D16" s="30" t="s">
        <v>675</v>
      </c>
      <c r="E16" s="30"/>
      <c r="F16" s="73">
        <f>SUM(F47,F91,F233,F279,F315,F341,F637,F687,F867,F917,F984,F1024,F1162,F1306,F1380)-F15</f>
        <v>10.533730994441271</v>
      </c>
      <c r="G16" s="65">
        <f t="shared" si="0"/>
        <v>1.7582225860837206E-4</v>
      </c>
    </row>
    <row r="17" spans="2:7" x14ac:dyDescent="0.25">
      <c r="B17" s="30"/>
      <c r="C17" s="30" t="s">
        <v>27</v>
      </c>
      <c r="D17" s="30"/>
      <c r="E17" s="30"/>
      <c r="F17" s="31">
        <f>SUM(F47,F91,F233,F279,F315,F341,F637,F687,F867,F917,F984,F1024,F1162,F1306,F1380)</f>
        <v>426.81722116214883</v>
      </c>
      <c r="G17" s="65">
        <f t="shared" si="0"/>
        <v>7.1241583705981609E-3</v>
      </c>
    </row>
    <row r="18" spans="2:7" s="42" customFormat="1" x14ac:dyDescent="0.25">
      <c r="B18" s="30"/>
      <c r="C18" s="30" t="s">
        <v>368</v>
      </c>
      <c r="D18" s="30"/>
      <c r="E18" s="30"/>
      <c r="F18" s="73">
        <f>F312</f>
        <v>6.6105522559032766</v>
      </c>
      <c r="G18" s="65">
        <f t="shared" si="0"/>
        <v>1.103390839290398E-4</v>
      </c>
    </row>
    <row r="19" spans="2:7" x14ac:dyDescent="0.25">
      <c r="B19" s="30"/>
      <c r="C19" s="30" t="s">
        <v>751</v>
      </c>
      <c r="D19" s="30"/>
      <c r="E19" s="30"/>
      <c r="F19" s="31">
        <f>SUM(F555,F864,F1153,F1228)</f>
        <v>37.801829856688435</v>
      </c>
      <c r="G19" s="65">
        <f t="shared" si="0"/>
        <v>6.3096381599641303E-4</v>
      </c>
    </row>
    <row r="20" spans="2:7" x14ac:dyDescent="0.25">
      <c r="B20" s="24" t="s">
        <v>673</v>
      </c>
      <c r="C20" s="24"/>
      <c r="D20" s="24"/>
      <c r="E20" s="24"/>
      <c r="F20" s="25">
        <f>F14+F17+F18+F19</f>
        <v>59911.24831301473</v>
      </c>
      <c r="G20" s="66">
        <f t="shared" si="0"/>
        <v>1</v>
      </c>
    </row>
    <row r="21" spans="2:7" x14ac:dyDescent="0.25">
      <c r="B21" s="55" t="s">
        <v>705</v>
      </c>
      <c r="C21" s="55" t="s">
        <v>2</v>
      </c>
      <c r="D21" s="42" t="s">
        <v>727</v>
      </c>
      <c r="E21" s="42" t="s">
        <v>328</v>
      </c>
      <c r="F21" s="70">
        <v>30.968740507625689</v>
      </c>
      <c r="G21" s="56">
        <v>3.7734572582408019E-2</v>
      </c>
    </row>
    <row r="22" spans="2:7" x14ac:dyDescent="0.25">
      <c r="B22" s="55"/>
      <c r="C22" s="55"/>
      <c r="D22" s="42"/>
      <c r="E22" s="42" t="s">
        <v>176</v>
      </c>
      <c r="F22" s="70">
        <v>6.1848884932997086</v>
      </c>
      <c r="G22" s="56">
        <v>7.5361193235175296E-3</v>
      </c>
    </row>
    <row r="23" spans="2:7" x14ac:dyDescent="0.25">
      <c r="B23" s="55"/>
      <c r="C23" s="55"/>
      <c r="D23" s="42"/>
      <c r="E23" s="42" t="s">
        <v>274</v>
      </c>
      <c r="F23" s="70">
        <v>6.1848884932997086</v>
      </c>
      <c r="G23" s="56">
        <v>7.5361193235175296E-3</v>
      </c>
    </row>
    <row r="24" spans="2:7" x14ac:dyDescent="0.25">
      <c r="B24" s="55"/>
      <c r="C24" s="55"/>
      <c r="D24" s="42"/>
      <c r="E24" s="42" t="s">
        <v>840</v>
      </c>
      <c r="F24" s="70">
        <v>270.52813716348402</v>
      </c>
      <c r="G24" s="56">
        <v>0.32963121715800664</v>
      </c>
    </row>
    <row r="25" spans="2:7" x14ac:dyDescent="0.25">
      <c r="B25" s="55"/>
      <c r="C25" s="55"/>
      <c r="D25" s="42"/>
      <c r="E25" s="42" t="s">
        <v>318</v>
      </c>
      <c r="F25" s="70">
        <v>12.369776986599417</v>
      </c>
      <c r="G25" s="56">
        <v>1.5072238647035059E-2</v>
      </c>
    </row>
    <row r="26" spans="2:7" x14ac:dyDescent="0.25">
      <c r="B26" s="55"/>
      <c r="C26" s="55"/>
      <c r="D26" s="42"/>
      <c r="E26" s="42" t="s">
        <v>263</v>
      </c>
      <c r="F26" s="70">
        <v>18.554665479899125</v>
      </c>
      <c r="G26" s="56">
        <v>2.2608357970552589E-2</v>
      </c>
    </row>
    <row r="27" spans="2:7" x14ac:dyDescent="0.25">
      <c r="B27" s="55"/>
      <c r="C27" s="55"/>
      <c r="D27" s="42"/>
      <c r="E27" s="42" t="s">
        <v>90</v>
      </c>
      <c r="F27" s="70">
        <v>15.530372065752573</v>
      </c>
      <c r="G27" s="56">
        <v>1.8923338254671317E-2</v>
      </c>
    </row>
    <row r="28" spans="2:7" x14ac:dyDescent="0.25">
      <c r="B28" s="55"/>
      <c r="C28" s="55"/>
      <c r="D28" s="42"/>
      <c r="E28" s="42" t="s">
        <v>260</v>
      </c>
      <c r="F28" s="70">
        <v>6.1848884932997086</v>
      </c>
      <c r="G28" s="56">
        <v>7.5361193235175296E-3</v>
      </c>
    </row>
    <row r="29" spans="2:7" x14ac:dyDescent="0.25">
      <c r="B29" s="55"/>
      <c r="C29" s="55"/>
      <c r="D29" s="42"/>
      <c r="E29" s="42" t="s">
        <v>326</v>
      </c>
      <c r="F29" s="70">
        <v>23.845775849280521</v>
      </c>
      <c r="G29" s="56">
        <v>2.9055432827400272E-2</v>
      </c>
    </row>
    <row r="30" spans="2:7" x14ac:dyDescent="0.25">
      <c r="B30" s="55"/>
      <c r="C30" s="55"/>
      <c r="D30" s="42"/>
      <c r="E30" s="42" t="s">
        <v>841</v>
      </c>
      <c r="F30" s="70">
        <v>6.1848884932997086</v>
      </c>
      <c r="G30" s="56">
        <v>7.5361193235175296E-3</v>
      </c>
    </row>
    <row r="31" spans="2:7" x14ac:dyDescent="0.25">
      <c r="B31" s="55"/>
      <c r="C31" s="55"/>
      <c r="D31" s="42"/>
      <c r="E31" s="42" t="s">
        <v>190</v>
      </c>
      <c r="F31" s="70">
        <v>9.2534799485734069</v>
      </c>
      <c r="G31" s="56">
        <v>1.1275115004219171E-2</v>
      </c>
    </row>
    <row r="32" spans="2:7" x14ac:dyDescent="0.25">
      <c r="B32" s="55"/>
      <c r="C32" s="55"/>
      <c r="D32" s="42"/>
      <c r="E32" s="42" t="s">
        <v>316</v>
      </c>
      <c r="F32" s="70">
        <v>9.3454835724528653</v>
      </c>
      <c r="G32" s="56">
        <v>1.1387218931153789E-2</v>
      </c>
    </row>
    <row r="33" spans="2:7" x14ac:dyDescent="0.25">
      <c r="B33" s="55"/>
      <c r="C33" s="55"/>
      <c r="D33" s="42"/>
      <c r="E33" s="42" t="s">
        <v>272</v>
      </c>
      <c r="F33" s="70">
        <v>51.653921277753057</v>
      </c>
      <c r="G33" s="56">
        <v>6.293890580217204E-2</v>
      </c>
    </row>
    <row r="34" spans="2:7" x14ac:dyDescent="0.25">
      <c r="B34" s="55"/>
      <c r="C34" s="55"/>
      <c r="D34" s="42"/>
      <c r="E34" s="42" t="s">
        <v>842</v>
      </c>
      <c r="F34" s="70">
        <v>6.1848884932997086</v>
      </c>
      <c r="G34" s="56">
        <v>7.5361193235175296E-3</v>
      </c>
    </row>
    <row r="35" spans="2:7" x14ac:dyDescent="0.25">
      <c r="B35" s="55"/>
      <c r="C35" s="55"/>
      <c r="D35" s="42"/>
      <c r="E35" s="42" t="s">
        <v>275</v>
      </c>
      <c r="F35" s="70">
        <v>243.3832596901687</v>
      </c>
      <c r="G35" s="56">
        <v>0.29655591824473093</v>
      </c>
    </row>
    <row r="36" spans="2:7" x14ac:dyDescent="0.25">
      <c r="B36" s="55"/>
      <c r="C36" s="55"/>
      <c r="D36" s="42"/>
      <c r="E36" s="42" t="s">
        <v>269</v>
      </c>
      <c r="F36" s="70">
        <v>45.516738367205662</v>
      </c>
      <c r="G36" s="56">
        <v>5.5460914440768755E-2</v>
      </c>
    </row>
    <row r="37" spans="2:7" x14ac:dyDescent="0.25">
      <c r="B37" s="55"/>
      <c r="C37" s="55"/>
      <c r="D37" s="42"/>
      <c r="E37" s="42" t="s">
        <v>843</v>
      </c>
      <c r="F37" s="70">
        <v>21.715260559052282</v>
      </c>
      <c r="G37" s="56">
        <v>2.645945757818885E-2</v>
      </c>
    </row>
    <row r="38" spans="2:7" x14ac:dyDescent="0.25">
      <c r="B38" s="55"/>
      <c r="C38" s="55"/>
      <c r="D38" s="42"/>
      <c r="E38" s="42" t="s">
        <v>271</v>
      </c>
      <c r="F38" s="70">
        <v>12.369776986599417</v>
      </c>
      <c r="G38" s="56">
        <v>1.5072238647035059E-2</v>
      </c>
    </row>
    <row r="39" spans="2:7" x14ac:dyDescent="0.25">
      <c r="B39" s="55"/>
      <c r="C39" s="55"/>
      <c r="D39" s="42"/>
      <c r="E39" s="42" t="s">
        <v>844</v>
      </c>
      <c r="F39" s="70">
        <v>6.1848884932997086</v>
      </c>
      <c r="G39" s="56">
        <v>7.5361193235175296E-3</v>
      </c>
    </row>
    <row r="40" spans="2:7" x14ac:dyDescent="0.25">
      <c r="B40" s="55"/>
      <c r="C40" s="55"/>
      <c r="D40" s="42"/>
      <c r="E40" s="42" t="s">
        <v>319</v>
      </c>
      <c r="F40" s="70">
        <v>6.1848884932997086</v>
      </c>
      <c r="G40" s="56">
        <v>7.5361193235175296E-3</v>
      </c>
    </row>
    <row r="41" spans="2:7" x14ac:dyDescent="0.25">
      <c r="B41" s="55"/>
      <c r="C41" s="55"/>
      <c r="D41" s="42"/>
      <c r="E41" s="42" t="s">
        <v>187</v>
      </c>
      <c r="F41" s="70">
        <v>12.369776986599417</v>
      </c>
      <c r="G41" s="56">
        <v>1.5072238647035059E-2</v>
      </c>
    </row>
    <row r="42" spans="2:7" x14ac:dyDescent="0.25">
      <c r="B42" s="55"/>
      <c r="C42" s="55"/>
      <c r="D42" s="42" t="s">
        <v>845</v>
      </c>
      <c r="E42" s="42"/>
      <c r="F42" s="70">
        <v>820.69938489414392</v>
      </c>
      <c r="G42" s="56">
        <v>1</v>
      </c>
    </row>
    <row r="43" spans="2:7" x14ac:dyDescent="0.25">
      <c r="B43" s="55"/>
      <c r="C43" s="55" t="s">
        <v>367</v>
      </c>
      <c r="D43" s="55"/>
      <c r="E43" s="55"/>
      <c r="F43" s="71">
        <v>820.69938489414392</v>
      </c>
      <c r="G43" s="64">
        <v>0.98515156057550701</v>
      </c>
    </row>
    <row r="44" spans="2:7" x14ac:dyDescent="0.25">
      <c r="B44" s="55"/>
      <c r="C44" s="55" t="s">
        <v>723</v>
      </c>
      <c r="D44" s="42" t="s">
        <v>725</v>
      </c>
      <c r="E44" s="42" t="s">
        <v>207</v>
      </c>
      <c r="F44" s="70">
        <v>6.1848884932997086</v>
      </c>
      <c r="G44" s="56">
        <v>0.5</v>
      </c>
    </row>
    <row r="45" spans="2:7" x14ac:dyDescent="0.25">
      <c r="B45" s="55"/>
      <c r="C45" s="55"/>
      <c r="D45" s="42"/>
      <c r="E45" s="42" t="s">
        <v>493</v>
      </c>
      <c r="F45" s="70">
        <v>6.1848884932997086</v>
      </c>
      <c r="G45" s="56">
        <v>0.5</v>
      </c>
    </row>
    <row r="46" spans="2:7" x14ac:dyDescent="0.25">
      <c r="B46" s="55"/>
      <c r="C46" s="55"/>
      <c r="D46" s="42" t="s">
        <v>846</v>
      </c>
      <c r="E46" s="42"/>
      <c r="F46" s="70">
        <v>12.369776986599417</v>
      </c>
      <c r="G46" s="56">
        <v>1</v>
      </c>
    </row>
    <row r="47" spans="2:7" x14ac:dyDescent="0.25">
      <c r="B47" s="57"/>
      <c r="C47" s="55" t="s">
        <v>726</v>
      </c>
      <c r="D47" s="55"/>
      <c r="E47" s="55"/>
      <c r="F47" s="71">
        <v>12.369776986599417</v>
      </c>
      <c r="G47" s="64">
        <v>1.4848439424493057E-2</v>
      </c>
    </row>
    <row r="48" spans="2:7" x14ac:dyDescent="0.25">
      <c r="B48" s="58" t="s">
        <v>706</v>
      </c>
      <c r="C48" s="58"/>
      <c r="D48" s="58"/>
      <c r="E48" s="58"/>
      <c r="F48" s="72">
        <v>833.06916188074331</v>
      </c>
      <c r="G48" s="60">
        <v>1.3905054315147219E-2</v>
      </c>
    </row>
    <row r="49" spans="2:7" x14ac:dyDescent="0.25">
      <c r="B49" s="55" t="s">
        <v>11</v>
      </c>
      <c r="C49" s="55" t="s">
        <v>2</v>
      </c>
      <c r="D49" s="42" t="s">
        <v>727</v>
      </c>
      <c r="E49" s="42" t="s">
        <v>88</v>
      </c>
      <c r="F49" s="70">
        <v>5.2572632235918242</v>
      </c>
      <c r="G49" s="56">
        <v>0.21001197944021197</v>
      </c>
    </row>
    <row r="50" spans="2:7" x14ac:dyDescent="0.25">
      <c r="B50" s="55"/>
      <c r="C50" s="55"/>
      <c r="D50" s="42"/>
      <c r="E50" s="42" t="s">
        <v>94</v>
      </c>
      <c r="F50" s="70">
        <v>4.004105869266505</v>
      </c>
      <c r="G50" s="56">
        <v>0.15995208223915208</v>
      </c>
    </row>
    <row r="51" spans="2:7" x14ac:dyDescent="0.25">
      <c r="B51" s="55"/>
      <c r="C51" s="55"/>
      <c r="D51" s="42"/>
      <c r="E51" s="42" t="s">
        <v>53</v>
      </c>
      <c r="F51" s="70">
        <v>5.2572632235918242</v>
      </c>
      <c r="G51" s="56">
        <v>0.21001197944021197</v>
      </c>
    </row>
    <row r="52" spans="2:7" x14ac:dyDescent="0.25">
      <c r="B52" s="55"/>
      <c r="C52" s="55"/>
      <c r="D52" s="42"/>
      <c r="E52" s="42" t="s">
        <v>51</v>
      </c>
      <c r="F52" s="70">
        <v>5.2572632235918242</v>
      </c>
      <c r="G52" s="56">
        <v>0.21001197944021197</v>
      </c>
    </row>
    <row r="53" spans="2:7" x14ac:dyDescent="0.25">
      <c r="B53" s="55"/>
      <c r="C53" s="55"/>
      <c r="D53" s="42"/>
      <c r="E53" s="42" t="s">
        <v>93</v>
      </c>
      <c r="F53" s="70">
        <v>5.2572632235918242</v>
      </c>
      <c r="G53" s="56">
        <v>0.21001197944021197</v>
      </c>
    </row>
    <row r="54" spans="2:7" x14ac:dyDescent="0.25">
      <c r="B54" s="55"/>
      <c r="C54" s="55"/>
      <c r="D54" s="42" t="s">
        <v>845</v>
      </c>
      <c r="E54" s="42"/>
      <c r="F54" s="70">
        <v>25.033158763633804</v>
      </c>
      <c r="G54" s="56">
        <v>2.3976454780476917E-2</v>
      </c>
    </row>
    <row r="55" spans="2:7" x14ac:dyDescent="0.25">
      <c r="B55" s="55"/>
      <c r="C55" s="55"/>
      <c r="D55" s="42" t="s">
        <v>748</v>
      </c>
      <c r="E55" s="42" t="s">
        <v>695</v>
      </c>
      <c r="F55" s="70">
        <v>5.2572632235918242</v>
      </c>
      <c r="G55" s="56">
        <v>1</v>
      </c>
    </row>
    <row r="56" spans="2:7" x14ac:dyDescent="0.25">
      <c r="B56" s="55"/>
      <c r="C56" s="55"/>
      <c r="D56" s="42" t="s">
        <v>847</v>
      </c>
      <c r="E56" s="42"/>
      <c r="F56" s="70">
        <v>5.2572632235918242</v>
      </c>
      <c r="G56" s="56">
        <v>5.0353427284066899E-3</v>
      </c>
    </row>
    <row r="57" spans="2:7" x14ac:dyDescent="0.25">
      <c r="B57" s="55"/>
      <c r="C57" s="55"/>
      <c r="D57" s="42" t="s">
        <v>729</v>
      </c>
      <c r="E57" s="42" t="s">
        <v>63</v>
      </c>
      <c r="F57" s="70">
        <v>34.846463556172083</v>
      </c>
      <c r="G57" s="56">
        <v>3.4372733453966249E-2</v>
      </c>
    </row>
    <row r="58" spans="2:7" x14ac:dyDescent="0.25">
      <c r="B58" s="55"/>
      <c r="C58" s="55"/>
      <c r="D58" s="42"/>
      <c r="E58" s="42" t="s">
        <v>235</v>
      </c>
      <c r="F58" s="70">
        <v>5.2572632235918242</v>
      </c>
      <c r="G58" s="56">
        <v>5.1857918721239646E-3</v>
      </c>
    </row>
    <row r="59" spans="2:7" x14ac:dyDescent="0.25">
      <c r="B59" s="55"/>
      <c r="C59" s="55"/>
      <c r="D59" s="42"/>
      <c r="E59" s="42" t="s">
        <v>62</v>
      </c>
      <c r="F59" s="70">
        <v>15.771789670775473</v>
      </c>
      <c r="G59" s="56">
        <v>1.5557375616371895E-2</v>
      </c>
    </row>
    <row r="60" spans="2:7" x14ac:dyDescent="0.25">
      <c r="B60" s="55"/>
      <c r="C60" s="55"/>
      <c r="D60" s="42"/>
      <c r="E60" s="42" t="s">
        <v>135</v>
      </c>
      <c r="F60" s="70">
        <v>5.2572632235918242</v>
      </c>
      <c r="G60" s="56">
        <v>5.1857918721239646E-3</v>
      </c>
    </row>
    <row r="61" spans="2:7" x14ac:dyDescent="0.25">
      <c r="B61" s="55"/>
      <c r="C61" s="55"/>
      <c r="D61" s="42"/>
      <c r="E61" s="42" t="s">
        <v>56</v>
      </c>
      <c r="F61" s="70">
        <v>34.829826806053987</v>
      </c>
      <c r="G61" s="56">
        <v>3.435632287685194E-2</v>
      </c>
    </row>
    <row r="62" spans="2:7" x14ac:dyDescent="0.25">
      <c r="B62" s="55"/>
      <c r="C62" s="55"/>
      <c r="D62" s="42"/>
      <c r="E62" s="42" t="s">
        <v>196</v>
      </c>
      <c r="F62" s="70">
        <v>4.004105869266505</v>
      </c>
      <c r="G62" s="56">
        <v>3.9496709198021821E-3</v>
      </c>
    </row>
    <row r="63" spans="2:7" x14ac:dyDescent="0.25">
      <c r="B63" s="55"/>
      <c r="C63" s="55"/>
      <c r="D63" s="42"/>
      <c r="E63" s="42" t="s">
        <v>133</v>
      </c>
      <c r="F63" s="70">
        <v>5.2572632235918242</v>
      </c>
      <c r="G63" s="56">
        <v>5.1857918721239646E-3</v>
      </c>
    </row>
    <row r="64" spans="2:7" x14ac:dyDescent="0.25">
      <c r="B64" s="55"/>
      <c r="C64" s="55"/>
      <c r="D64" s="42"/>
      <c r="E64" s="42" t="s">
        <v>72</v>
      </c>
      <c r="F64" s="70">
        <v>15.771789670775473</v>
      </c>
      <c r="G64" s="56">
        <v>1.5557375616371895E-2</v>
      </c>
    </row>
    <row r="65" spans="2:7" x14ac:dyDescent="0.25">
      <c r="B65" s="55"/>
      <c r="C65" s="55"/>
      <c r="D65" s="42"/>
      <c r="E65" s="42" t="s">
        <v>228</v>
      </c>
      <c r="F65" s="70">
        <v>10.514526447183648</v>
      </c>
      <c r="G65" s="56">
        <v>1.0371583744247929E-2</v>
      </c>
    </row>
    <row r="66" spans="2:7" x14ac:dyDescent="0.25">
      <c r="B66" s="55"/>
      <c r="C66" s="55"/>
      <c r="D66" s="42"/>
      <c r="E66" s="42" t="s">
        <v>348</v>
      </c>
      <c r="F66" s="70">
        <v>5.2572632235918242</v>
      </c>
      <c r="G66" s="56">
        <v>5.1857918721239646E-3</v>
      </c>
    </row>
    <row r="67" spans="2:7" x14ac:dyDescent="0.25">
      <c r="B67" s="55"/>
      <c r="C67" s="55"/>
      <c r="D67" s="42"/>
      <c r="E67" s="42" t="s">
        <v>64</v>
      </c>
      <c r="F67" s="70">
        <v>5.2572632235918242</v>
      </c>
      <c r="G67" s="56">
        <v>5.1857918721239646E-3</v>
      </c>
    </row>
    <row r="68" spans="2:7" x14ac:dyDescent="0.25">
      <c r="B68" s="55"/>
      <c r="C68" s="55"/>
      <c r="D68" s="42"/>
      <c r="E68" s="42" t="s">
        <v>330</v>
      </c>
      <c r="F68" s="70">
        <v>10.514526447183648</v>
      </c>
      <c r="G68" s="56">
        <v>1.0371583744247929E-2</v>
      </c>
    </row>
    <row r="69" spans="2:7" x14ac:dyDescent="0.25">
      <c r="B69" s="55"/>
      <c r="C69" s="55"/>
      <c r="D69" s="42"/>
      <c r="E69" s="42" t="s">
        <v>61</v>
      </c>
      <c r="F69" s="70">
        <v>5.2572632235918242</v>
      </c>
      <c r="G69" s="56">
        <v>5.1857918721239646E-3</v>
      </c>
    </row>
    <row r="70" spans="2:7" x14ac:dyDescent="0.25">
      <c r="B70" s="55"/>
      <c r="C70" s="55"/>
      <c r="D70" s="42"/>
      <c r="E70" s="42" t="s">
        <v>77</v>
      </c>
      <c r="F70" s="70">
        <v>5.2572632235918242</v>
      </c>
      <c r="G70" s="56">
        <v>5.1857918721239646E-3</v>
      </c>
    </row>
    <row r="71" spans="2:7" x14ac:dyDescent="0.25">
      <c r="B71" s="55"/>
      <c r="C71" s="55"/>
      <c r="D71" s="42"/>
      <c r="E71" s="42" t="s">
        <v>276</v>
      </c>
      <c r="F71" s="70">
        <v>5.2572632235918242</v>
      </c>
      <c r="G71" s="56">
        <v>5.1857918721239646E-3</v>
      </c>
    </row>
    <row r="72" spans="2:7" x14ac:dyDescent="0.25">
      <c r="B72" s="55"/>
      <c r="C72" s="55"/>
      <c r="D72" s="42"/>
      <c r="E72" s="42" t="s">
        <v>59</v>
      </c>
      <c r="F72" s="70">
        <v>19.775895540041979</v>
      </c>
      <c r="G72" s="56">
        <v>1.9507046536174077E-2</v>
      </c>
    </row>
    <row r="73" spans="2:7" x14ac:dyDescent="0.25">
      <c r="B73" s="55"/>
      <c r="C73" s="55"/>
      <c r="D73" s="42"/>
      <c r="E73" s="42" t="s">
        <v>71</v>
      </c>
      <c r="F73" s="70">
        <v>4.004105869266505</v>
      </c>
      <c r="G73" s="56">
        <v>3.9496709198021821E-3</v>
      </c>
    </row>
    <row r="74" spans="2:7" x14ac:dyDescent="0.25">
      <c r="B74" s="55"/>
      <c r="C74" s="55"/>
      <c r="D74" s="42"/>
      <c r="E74" s="42" t="s">
        <v>203</v>
      </c>
      <c r="F74" s="70">
        <v>5.2572632235918242</v>
      </c>
      <c r="G74" s="56">
        <v>5.1857918721239646E-3</v>
      </c>
    </row>
    <row r="75" spans="2:7" x14ac:dyDescent="0.25">
      <c r="B75" s="55"/>
      <c r="C75" s="55"/>
      <c r="D75" s="42"/>
      <c r="E75" s="42" t="s">
        <v>58</v>
      </c>
      <c r="F75" s="70">
        <v>17.821516531071289</v>
      </c>
      <c r="G75" s="56">
        <v>1.7579236885272569E-2</v>
      </c>
    </row>
    <row r="76" spans="2:7" x14ac:dyDescent="0.25">
      <c r="B76" s="55"/>
      <c r="C76" s="55"/>
      <c r="D76" s="42"/>
      <c r="E76" s="42" t="s">
        <v>147</v>
      </c>
      <c r="F76" s="70">
        <v>5.2572632235918242</v>
      </c>
      <c r="G76" s="56">
        <v>5.1857918721239646E-3</v>
      </c>
    </row>
    <row r="77" spans="2:7" x14ac:dyDescent="0.25">
      <c r="B77" s="55"/>
      <c r="C77" s="55"/>
      <c r="D77" s="42"/>
      <c r="E77" s="42" t="s">
        <v>229</v>
      </c>
      <c r="F77" s="70">
        <v>10.514526447183648</v>
      </c>
      <c r="G77" s="56">
        <v>1.0371583744247929E-2</v>
      </c>
    </row>
    <row r="78" spans="2:7" x14ac:dyDescent="0.25">
      <c r="B78" s="55"/>
      <c r="C78" s="55"/>
      <c r="D78" s="42"/>
      <c r="E78" s="42" t="s">
        <v>57</v>
      </c>
      <c r="F78" s="70">
        <v>36.800842565142773</v>
      </c>
      <c r="G78" s="56">
        <v>3.6300543104867758E-2</v>
      </c>
    </row>
    <row r="79" spans="2:7" x14ac:dyDescent="0.25">
      <c r="B79" s="55"/>
      <c r="C79" s="55"/>
      <c r="D79" s="42"/>
      <c r="E79" s="42" t="s">
        <v>146</v>
      </c>
      <c r="F79" s="70">
        <v>10.514526447183648</v>
      </c>
      <c r="G79" s="56">
        <v>1.0371583744247929E-2</v>
      </c>
    </row>
    <row r="80" spans="2:7" x14ac:dyDescent="0.25">
      <c r="B80" s="55"/>
      <c r="C80" s="55"/>
      <c r="D80" s="42"/>
      <c r="E80" s="42" t="s">
        <v>225</v>
      </c>
      <c r="F80" s="70">
        <v>3.2862474645030431</v>
      </c>
      <c r="G80" s="56">
        <v>3.2415716441081509E-3</v>
      </c>
    </row>
    <row r="81" spans="2:7" x14ac:dyDescent="0.25">
      <c r="B81" s="55"/>
      <c r="C81" s="55"/>
      <c r="D81" s="42"/>
      <c r="E81" s="42" t="s">
        <v>334</v>
      </c>
      <c r="F81" s="70">
        <v>5.2572632235918242</v>
      </c>
      <c r="G81" s="56">
        <v>5.1857918721239646E-3</v>
      </c>
    </row>
    <row r="82" spans="2:7" x14ac:dyDescent="0.25">
      <c r="B82" s="55"/>
      <c r="C82" s="55"/>
      <c r="D82" s="42"/>
      <c r="E82" s="42" t="s">
        <v>54</v>
      </c>
      <c r="F82" s="70">
        <v>488.4967348053072</v>
      </c>
      <c r="G82" s="56">
        <v>0.48185572781378005</v>
      </c>
    </row>
    <row r="83" spans="2:7" x14ac:dyDescent="0.25">
      <c r="B83" s="55"/>
      <c r="C83" s="55"/>
      <c r="D83" s="42"/>
      <c r="E83" s="42" t="s">
        <v>60</v>
      </c>
      <c r="F83" s="70">
        <v>68.439769758018841</v>
      </c>
      <c r="G83" s="56">
        <v>6.75093459556107E-2</v>
      </c>
    </row>
    <row r="84" spans="2:7" x14ac:dyDescent="0.25">
      <c r="B84" s="55"/>
      <c r="C84" s="55"/>
      <c r="D84" s="42"/>
      <c r="E84" s="42" t="s">
        <v>67</v>
      </c>
      <c r="F84" s="70">
        <v>5.2572632235918242</v>
      </c>
      <c r="G84" s="56">
        <v>5.1857918721239646E-3</v>
      </c>
    </row>
    <row r="85" spans="2:7" x14ac:dyDescent="0.25">
      <c r="B85" s="55"/>
      <c r="C85" s="55"/>
      <c r="D85" s="42"/>
      <c r="E85" s="42" t="s">
        <v>55</v>
      </c>
      <c r="F85" s="70">
        <v>164.78779549679061</v>
      </c>
      <c r="G85" s="56">
        <v>0.16254754121454101</v>
      </c>
    </row>
    <row r="86" spans="2:7" x14ac:dyDescent="0.25">
      <c r="B86" s="55"/>
      <c r="C86" s="55"/>
      <c r="D86" s="42" t="s">
        <v>848</v>
      </c>
      <c r="E86" s="42"/>
      <c r="F86" s="70">
        <v>1013.7821480750223</v>
      </c>
      <c r="G86" s="56">
        <v>0.97098820249111639</v>
      </c>
    </row>
    <row r="87" spans="2:7" x14ac:dyDescent="0.25">
      <c r="B87" s="55"/>
      <c r="C87" s="55" t="s">
        <v>367</v>
      </c>
      <c r="D87" s="55"/>
      <c r="E87" s="55"/>
      <c r="F87" s="71">
        <v>1044.0725700622479</v>
      </c>
      <c r="G87" s="64">
        <v>0.99002972207607565</v>
      </c>
    </row>
    <row r="88" spans="2:7" x14ac:dyDescent="0.25">
      <c r="B88" s="55"/>
      <c r="C88" s="55" t="s">
        <v>723</v>
      </c>
      <c r="D88" s="42" t="s">
        <v>725</v>
      </c>
      <c r="E88" s="42" t="s">
        <v>209</v>
      </c>
      <c r="F88" s="70">
        <v>5.2572632235918242</v>
      </c>
      <c r="G88" s="56">
        <v>0.5</v>
      </c>
    </row>
    <row r="89" spans="2:7" x14ac:dyDescent="0.25">
      <c r="B89" s="55"/>
      <c r="C89" s="55"/>
      <c r="D89" s="42"/>
      <c r="E89" s="42" t="s">
        <v>445</v>
      </c>
      <c r="F89" s="70">
        <v>5.2572632235918242</v>
      </c>
      <c r="G89" s="56">
        <v>0.5</v>
      </c>
    </row>
    <row r="90" spans="2:7" x14ac:dyDescent="0.25">
      <c r="B90" s="55"/>
      <c r="C90" s="55"/>
      <c r="D90" s="42" t="s">
        <v>846</v>
      </c>
      <c r="E90" s="42"/>
      <c r="F90" s="70">
        <v>10.514526447183648</v>
      </c>
      <c r="G90" s="56">
        <v>1</v>
      </c>
    </row>
    <row r="91" spans="2:7" x14ac:dyDescent="0.25">
      <c r="B91" s="57"/>
      <c r="C91" s="55" t="s">
        <v>726</v>
      </c>
      <c r="D91" s="55"/>
      <c r="E91" s="55"/>
      <c r="F91" s="71">
        <v>10.514526447183648</v>
      </c>
      <c r="G91" s="64">
        <v>9.9702779239245268E-3</v>
      </c>
    </row>
    <row r="92" spans="2:7" x14ac:dyDescent="0.25">
      <c r="B92" s="58" t="s">
        <v>30</v>
      </c>
      <c r="C92" s="58"/>
      <c r="D92" s="58"/>
      <c r="E92" s="58"/>
      <c r="F92" s="72">
        <v>1054.5870965094314</v>
      </c>
      <c r="G92" s="60">
        <v>1.7602489118564036E-2</v>
      </c>
    </row>
    <row r="93" spans="2:7" x14ac:dyDescent="0.25">
      <c r="B93" s="61" t="s">
        <v>707</v>
      </c>
      <c r="C93" s="55" t="s">
        <v>2</v>
      </c>
      <c r="D93" s="42" t="s">
        <v>727</v>
      </c>
      <c r="E93" s="42" t="s">
        <v>90</v>
      </c>
      <c r="F93" s="70">
        <v>14.981113537801084</v>
      </c>
      <c r="G93" s="56">
        <v>1</v>
      </c>
    </row>
    <row r="94" spans="2:7" x14ac:dyDescent="0.25">
      <c r="B94" s="61"/>
      <c r="C94" s="55"/>
      <c r="D94" s="42" t="s">
        <v>845</v>
      </c>
      <c r="E94" s="42"/>
      <c r="F94" s="70">
        <v>14.981113537801084</v>
      </c>
      <c r="G94" s="56">
        <v>5.061031744814805E-3</v>
      </c>
    </row>
    <row r="95" spans="2:7" x14ac:dyDescent="0.25">
      <c r="B95" s="61"/>
      <c r="C95" s="55"/>
      <c r="D95" s="42" t="s">
        <v>748</v>
      </c>
      <c r="E95" s="42" t="s">
        <v>695</v>
      </c>
      <c r="F95" s="70">
        <v>52.025053421143461</v>
      </c>
      <c r="G95" s="56">
        <v>1</v>
      </c>
    </row>
    <row r="96" spans="2:7" x14ac:dyDescent="0.25">
      <c r="B96" s="61"/>
      <c r="C96" s="55"/>
      <c r="D96" s="42" t="s">
        <v>847</v>
      </c>
      <c r="E96" s="42"/>
      <c r="F96" s="70">
        <v>52.025053421143461</v>
      </c>
      <c r="G96" s="56">
        <v>1.7575492384175613E-2</v>
      </c>
    </row>
    <row r="97" spans="2:7" x14ac:dyDescent="0.25">
      <c r="B97" s="61"/>
      <c r="C97" s="55"/>
      <c r="D97" s="42" t="s">
        <v>771</v>
      </c>
      <c r="E97" s="42" t="s">
        <v>695</v>
      </c>
      <c r="F97" s="70">
        <v>20.847954987627393</v>
      </c>
      <c r="G97" s="56">
        <v>1</v>
      </c>
    </row>
    <row r="98" spans="2:7" x14ac:dyDescent="0.25">
      <c r="B98" s="61"/>
      <c r="C98" s="55"/>
      <c r="D98" s="42" t="s">
        <v>849</v>
      </c>
      <c r="E98" s="42"/>
      <c r="F98" s="70">
        <v>20.847954987627393</v>
      </c>
      <c r="G98" s="56">
        <v>7.0430119724157279E-3</v>
      </c>
    </row>
    <row r="99" spans="2:7" x14ac:dyDescent="0.25">
      <c r="B99" s="61"/>
      <c r="C99" s="55"/>
      <c r="D99" s="42" t="s">
        <v>750</v>
      </c>
      <c r="E99" s="42" t="s">
        <v>850</v>
      </c>
      <c r="F99" s="70">
        <v>14.981113537801084</v>
      </c>
      <c r="G99" s="56">
        <v>5.2158353174170738E-3</v>
      </c>
    </row>
    <row r="100" spans="2:7" x14ac:dyDescent="0.25">
      <c r="B100" s="61"/>
      <c r="C100" s="55"/>
      <c r="D100" s="42"/>
      <c r="E100" s="42" t="s">
        <v>290</v>
      </c>
      <c r="F100" s="70">
        <v>149.81113537801085</v>
      </c>
      <c r="G100" s="56">
        <v>5.2158353174170738E-2</v>
      </c>
    </row>
    <row r="101" spans="2:7" x14ac:dyDescent="0.25">
      <c r="B101" s="61"/>
      <c r="C101" s="55"/>
      <c r="D101" s="42"/>
      <c r="E101" s="42" t="s">
        <v>851</v>
      </c>
      <c r="F101" s="70">
        <v>35.829068525428475</v>
      </c>
      <c r="G101" s="56">
        <v>1.2474274394459747E-2</v>
      </c>
    </row>
    <row r="102" spans="2:7" x14ac:dyDescent="0.25">
      <c r="B102" s="61"/>
      <c r="C102" s="55"/>
      <c r="D102" s="42"/>
      <c r="E102" s="42" t="s">
        <v>288</v>
      </c>
      <c r="F102" s="70">
        <v>59.924454151204337</v>
      </c>
      <c r="G102" s="56">
        <v>2.0863341269668295E-2</v>
      </c>
    </row>
    <row r="103" spans="2:7" x14ac:dyDescent="0.25">
      <c r="B103" s="61"/>
      <c r="C103" s="55"/>
      <c r="D103" s="42"/>
      <c r="E103" s="42" t="s">
        <v>253</v>
      </c>
      <c r="F103" s="70">
        <v>1077.098464425728</v>
      </c>
      <c r="G103" s="56">
        <v>0.37500337988306914</v>
      </c>
    </row>
    <row r="104" spans="2:7" x14ac:dyDescent="0.25">
      <c r="B104" s="61"/>
      <c r="C104" s="55"/>
      <c r="D104" s="42"/>
      <c r="E104" s="42" t="s">
        <v>852</v>
      </c>
      <c r="F104" s="70">
        <v>14.981113537801084</v>
      </c>
      <c r="G104" s="56">
        <v>5.2158353174170738E-3</v>
      </c>
    </row>
    <row r="105" spans="2:7" x14ac:dyDescent="0.25">
      <c r="B105" s="61"/>
      <c r="C105" s="55"/>
      <c r="D105" s="42"/>
      <c r="E105" s="42" t="s">
        <v>853</v>
      </c>
      <c r="F105" s="70">
        <v>14.981113537801084</v>
      </c>
      <c r="G105" s="56">
        <v>5.2158353174170738E-3</v>
      </c>
    </row>
    <row r="106" spans="2:7" x14ac:dyDescent="0.25">
      <c r="B106" s="61"/>
      <c r="C106" s="55"/>
      <c r="D106" s="42"/>
      <c r="E106" s="42" t="s">
        <v>854</v>
      </c>
      <c r="F106" s="70">
        <v>6.3022710886806053</v>
      </c>
      <c r="G106" s="56">
        <v>2.1942032574103114E-3</v>
      </c>
    </row>
    <row r="107" spans="2:7" x14ac:dyDescent="0.25">
      <c r="B107" s="61"/>
      <c r="C107" s="55"/>
      <c r="D107" s="42"/>
      <c r="E107" s="42" t="s">
        <v>855</v>
      </c>
      <c r="F107" s="70">
        <v>14.981113537801084</v>
      </c>
      <c r="G107" s="56">
        <v>5.2158353174170738E-3</v>
      </c>
    </row>
    <row r="108" spans="2:7" x14ac:dyDescent="0.25">
      <c r="B108" s="61"/>
      <c r="C108" s="55"/>
      <c r="D108" s="42"/>
      <c r="E108" s="42" t="s">
        <v>284</v>
      </c>
      <c r="F108" s="70">
        <v>147.77857609777627</v>
      </c>
      <c r="G108" s="56">
        <v>5.1450695866064697E-2</v>
      </c>
    </row>
    <row r="109" spans="2:7" x14ac:dyDescent="0.25">
      <c r="B109" s="61"/>
      <c r="C109" s="55"/>
      <c r="D109" s="42"/>
      <c r="E109" s="42" t="s">
        <v>222</v>
      </c>
      <c r="F109" s="70">
        <v>29.962227075602168</v>
      </c>
      <c r="G109" s="56">
        <v>1.0431670634834148E-2</v>
      </c>
    </row>
    <row r="110" spans="2:7" x14ac:dyDescent="0.25">
      <c r="B110" s="61"/>
      <c r="C110" s="55"/>
      <c r="D110" s="42"/>
      <c r="E110" s="42" t="s">
        <v>286</v>
      </c>
      <c r="F110" s="70">
        <v>72.873008408770858</v>
      </c>
      <c r="G110" s="56">
        <v>2.5371519278979331E-2</v>
      </c>
    </row>
    <row r="111" spans="2:7" x14ac:dyDescent="0.25">
      <c r="B111" s="61"/>
      <c r="C111" s="55"/>
      <c r="D111" s="42"/>
      <c r="E111" s="42" t="s">
        <v>293</v>
      </c>
      <c r="F111" s="70">
        <v>14.981113537801084</v>
      </c>
      <c r="G111" s="56">
        <v>5.2158353174170738E-3</v>
      </c>
    </row>
    <row r="112" spans="2:7" x14ac:dyDescent="0.25">
      <c r="B112" s="61"/>
      <c r="C112" s="55"/>
      <c r="D112" s="42"/>
      <c r="E112" s="42" t="s">
        <v>298</v>
      </c>
      <c r="F112" s="70">
        <v>14.981113537801084</v>
      </c>
      <c r="G112" s="56">
        <v>5.2158353174170738E-3</v>
      </c>
    </row>
    <row r="113" spans="2:7" x14ac:dyDescent="0.25">
      <c r="B113" s="61"/>
      <c r="C113" s="55"/>
      <c r="D113" s="42"/>
      <c r="E113" s="42" t="s">
        <v>285</v>
      </c>
      <c r="F113" s="70">
        <v>27.150226076307998</v>
      </c>
      <c r="G113" s="56">
        <v>9.4526423344529834E-3</v>
      </c>
    </row>
    <row r="114" spans="2:7" x14ac:dyDescent="0.25">
      <c r="B114" s="61"/>
      <c r="C114" s="55"/>
      <c r="D114" s="42"/>
      <c r="E114" s="42" t="s">
        <v>292</v>
      </c>
      <c r="F114" s="70">
        <v>44.943340613403251</v>
      </c>
      <c r="G114" s="56">
        <v>1.5647505952251221E-2</v>
      </c>
    </row>
    <row r="115" spans="2:7" x14ac:dyDescent="0.25">
      <c r="B115" s="61"/>
      <c r="C115" s="55"/>
      <c r="D115" s="42"/>
      <c r="E115" s="42" t="s">
        <v>291</v>
      </c>
      <c r="F115" s="70">
        <v>44.943340613403251</v>
      </c>
      <c r="G115" s="56">
        <v>1.5647505952251221E-2</v>
      </c>
    </row>
    <row r="116" spans="2:7" x14ac:dyDescent="0.25">
      <c r="B116" s="61"/>
      <c r="C116" s="55"/>
      <c r="D116" s="42"/>
      <c r="E116" s="42" t="s">
        <v>289</v>
      </c>
      <c r="F116" s="70">
        <v>29.962227075602168</v>
      </c>
      <c r="G116" s="56">
        <v>1.0431670634834148E-2</v>
      </c>
    </row>
    <row r="117" spans="2:7" x14ac:dyDescent="0.25">
      <c r="B117" s="61"/>
      <c r="C117" s="55"/>
      <c r="D117" s="42"/>
      <c r="E117" s="42" t="s">
        <v>303</v>
      </c>
      <c r="F117" s="70">
        <v>14.981113537801084</v>
      </c>
      <c r="G117" s="56">
        <v>5.2158353174170738E-3</v>
      </c>
    </row>
    <row r="118" spans="2:7" x14ac:dyDescent="0.25">
      <c r="B118" s="61"/>
      <c r="C118" s="55"/>
      <c r="D118" s="42"/>
      <c r="E118" s="42" t="s">
        <v>856</v>
      </c>
      <c r="F118" s="70">
        <v>20.847954987627393</v>
      </c>
      <c r="G118" s="56">
        <v>7.2584390770426728E-3</v>
      </c>
    </row>
    <row r="119" spans="2:7" x14ac:dyDescent="0.25">
      <c r="B119" s="61"/>
      <c r="C119" s="55"/>
      <c r="D119" s="42"/>
      <c r="E119" s="42" t="s">
        <v>301</v>
      </c>
      <c r="F119" s="70">
        <v>89.886681226806502</v>
      </c>
      <c r="G119" s="56">
        <v>3.1295011904502443E-2</v>
      </c>
    </row>
    <row r="120" spans="2:7" x14ac:dyDescent="0.25">
      <c r="B120" s="61"/>
      <c r="C120" s="55"/>
      <c r="D120" s="42"/>
      <c r="E120" s="42" t="s">
        <v>296</v>
      </c>
      <c r="F120" s="70">
        <v>14.981113537801084</v>
      </c>
      <c r="G120" s="56">
        <v>5.2158353174170738E-3</v>
      </c>
    </row>
    <row r="121" spans="2:7" x14ac:dyDescent="0.25">
      <c r="B121" s="61"/>
      <c r="C121" s="55"/>
      <c r="D121" s="42"/>
      <c r="E121" s="42" t="s">
        <v>857</v>
      </c>
      <c r="F121" s="70">
        <v>44.943340613403251</v>
      </c>
      <c r="G121" s="56">
        <v>1.5647505952251221E-2</v>
      </c>
    </row>
    <row r="122" spans="2:7" x14ac:dyDescent="0.25">
      <c r="B122" s="61"/>
      <c r="C122" s="55"/>
      <c r="D122" s="42"/>
      <c r="E122" s="42" t="s">
        <v>294</v>
      </c>
      <c r="F122" s="70">
        <v>29.962227075602168</v>
      </c>
      <c r="G122" s="56">
        <v>1.0431670634834148E-2</v>
      </c>
    </row>
    <row r="123" spans="2:7" x14ac:dyDescent="0.25">
      <c r="B123" s="61"/>
      <c r="C123" s="55"/>
      <c r="D123" s="42"/>
      <c r="E123" s="42" t="s">
        <v>167</v>
      </c>
      <c r="F123" s="70">
        <v>780.24477838393148</v>
      </c>
      <c r="G123" s="56">
        <v>0.27165058598991865</v>
      </c>
    </row>
    <row r="124" spans="2:7" x14ac:dyDescent="0.25">
      <c r="B124" s="61"/>
      <c r="C124" s="55"/>
      <c r="D124" s="42"/>
      <c r="E124" s="42" t="s">
        <v>287</v>
      </c>
      <c r="F124" s="70">
        <v>59.924454151204337</v>
      </c>
      <c r="G124" s="56">
        <v>2.0863341269668295E-2</v>
      </c>
    </row>
    <row r="125" spans="2:7" x14ac:dyDescent="0.25">
      <c r="B125" s="61"/>
      <c r="C125" s="55"/>
      <c r="D125" s="42" t="s">
        <v>858</v>
      </c>
      <c r="E125" s="42"/>
      <c r="F125" s="70">
        <v>2872.2366842709021</v>
      </c>
      <c r="G125" s="56">
        <v>0.97032046389859383</v>
      </c>
    </row>
    <row r="126" spans="2:7" x14ac:dyDescent="0.25">
      <c r="B126" s="57"/>
      <c r="C126" s="55" t="s">
        <v>367</v>
      </c>
      <c r="D126" s="55"/>
      <c r="E126" s="55"/>
      <c r="F126" s="71">
        <v>2960.090806217474</v>
      </c>
      <c r="G126" s="64">
        <v>1</v>
      </c>
    </row>
    <row r="127" spans="2:7" x14ac:dyDescent="0.25">
      <c r="B127" s="58" t="s">
        <v>708</v>
      </c>
      <c r="C127" s="58"/>
      <c r="D127" s="58"/>
      <c r="E127" s="58"/>
      <c r="F127" s="72">
        <v>2960.090806217474</v>
      </c>
      <c r="G127" s="60">
        <v>4.9407930723660759E-2</v>
      </c>
    </row>
    <row r="128" spans="2:7" x14ac:dyDescent="0.25">
      <c r="B128" s="61" t="s">
        <v>709</v>
      </c>
      <c r="C128" s="55" t="s">
        <v>2</v>
      </c>
      <c r="D128" s="42" t="s">
        <v>727</v>
      </c>
      <c r="E128" s="42" t="s">
        <v>85</v>
      </c>
      <c r="F128" s="70">
        <v>219.25407096206979</v>
      </c>
      <c r="G128" s="56">
        <v>5.9791598467873366E-2</v>
      </c>
    </row>
    <row r="129" spans="2:7" x14ac:dyDescent="0.25">
      <c r="B129" s="61"/>
      <c r="C129" s="55"/>
      <c r="D129" s="42"/>
      <c r="E129" s="42" t="s">
        <v>106</v>
      </c>
      <c r="F129" s="70">
        <v>10.838880150990876</v>
      </c>
      <c r="G129" s="56">
        <v>2.9558127107321246E-3</v>
      </c>
    </row>
    <row r="130" spans="2:7" x14ac:dyDescent="0.25">
      <c r="B130" s="61"/>
      <c r="C130" s="55"/>
      <c r="D130" s="42"/>
      <c r="E130" s="42" t="s">
        <v>84</v>
      </c>
      <c r="F130" s="70">
        <v>114.85959047137955</v>
      </c>
      <c r="G130" s="56">
        <v>3.1322741162863869E-2</v>
      </c>
    </row>
    <row r="131" spans="2:7" x14ac:dyDescent="0.25">
      <c r="B131" s="61"/>
      <c r="C131" s="55"/>
      <c r="D131" s="42"/>
      <c r="E131" s="42" t="s">
        <v>88</v>
      </c>
      <c r="F131" s="70">
        <v>88.014363505094039</v>
      </c>
      <c r="G131" s="56">
        <v>2.4001923699799529E-2</v>
      </c>
    </row>
    <row r="132" spans="2:7" x14ac:dyDescent="0.25">
      <c r="B132" s="61"/>
      <c r="C132" s="55"/>
      <c r="D132" s="42"/>
      <c r="E132" s="42" t="s">
        <v>83</v>
      </c>
      <c r="F132" s="70">
        <v>134.35029887369305</v>
      </c>
      <c r="G132" s="56">
        <v>3.6637947423490802E-2</v>
      </c>
    </row>
    <row r="133" spans="2:7" x14ac:dyDescent="0.25">
      <c r="B133" s="61"/>
      <c r="C133" s="55"/>
      <c r="D133" s="42"/>
      <c r="E133" s="42" t="s">
        <v>81</v>
      </c>
      <c r="F133" s="70">
        <v>308.42103613322246</v>
      </c>
      <c r="G133" s="56">
        <v>8.4107841968933519E-2</v>
      </c>
    </row>
    <row r="134" spans="2:7" x14ac:dyDescent="0.25">
      <c r="B134" s="61"/>
      <c r="C134" s="55"/>
      <c r="D134" s="42"/>
      <c r="E134" s="42" t="s">
        <v>328</v>
      </c>
      <c r="F134" s="70">
        <v>10.838880150990876</v>
      </c>
      <c r="G134" s="56">
        <v>2.9558127107321246E-3</v>
      </c>
    </row>
    <row r="135" spans="2:7" x14ac:dyDescent="0.25">
      <c r="B135" s="61"/>
      <c r="C135" s="55"/>
      <c r="D135" s="42"/>
      <c r="E135" s="42" t="s">
        <v>121</v>
      </c>
      <c r="F135" s="70">
        <v>14.323241738009759</v>
      </c>
      <c r="G135" s="56">
        <v>3.9060142190268394E-3</v>
      </c>
    </row>
    <row r="136" spans="2:7" x14ac:dyDescent="0.25">
      <c r="B136" s="61"/>
      <c r="C136" s="55"/>
      <c r="D136" s="42"/>
      <c r="E136" s="42" t="s">
        <v>87</v>
      </c>
      <c r="F136" s="70">
        <v>49.675588934325951</v>
      </c>
      <c r="G136" s="56">
        <v>1.354676268578923E-2</v>
      </c>
    </row>
    <row r="137" spans="2:7" x14ac:dyDescent="0.25">
      <c r="B137" s="61"/>
      <c r="C137" s="55"/>
      <c r="D137" s="42"/>
      <c r="E137" s="42" t="s">
        <v>173</v>
      </c>
      <c r="F137" s="70">
        <v>10.838880150990876</v>
      </c>
      <c r="G137" s="56">
        <v>2.9558127107321246E-3</v>
      </c>
    </row>
    <row r="138" spans="2:7" x14ac:dyDescent="0.25">
      <c r="B138" s="61"/>
      <c r="C138" s="55"/>
      <c r="D138" s="42"/>
      <c r="E138" s="42" t="s">
        <v>91</v>
      </c>
      <c r="F138" s="70">
        <v>33.344133970328798</v>
      </c>
      <c r="G138" s="56">
        <v>9.093099438768364E-3</v>
      </c>
    </row>
    <row r="139" spans="2:7" x14ac:dyDescent="0.25">
      <c r="B139" s="61"/>
      <c r="C139" s="55"/>
      <c r="D139" s="42"/>
      <c r="E139" s="42" t="s">
        <v>95</v>
      </c>
      <c r="F139" s="70">
        <v>17.337787155034178</v>
      </c>
      <c r="G139" s="56">
        <v>4.728094686436147E-3</v>
      </c>
    </row>
    <row r="140" spans="2:7" x14ac:dyDescent="0.25">
      <c r="B140" s="61"/>
      <c r="C140" s="55"/>
      <c r="D140" s="42"/>
      <c r="E140" s="42" t="s">
        <v>123</v>
      </c>
      <c r="F140" s="70">
        <v>10.838880150990876</v>
      </c>
      <c r="G140" s="56">
        <v>2.9558127107321246E-3</v>
      </c>
    </row>
    <row r="141" spans="2:7" x14ac:dyDescent="0.25">
      <c r="B141" s="61"/>
      <c r="C141" s="55"/>
      <c r="D141" s="42"/>
      <c r="E141" s="42" t="s">
        <v>172</v>
      </c>
      <c r="F141" s="70">
        <v>8.0031734076473118</v>
      </c>
      <c r="G141" s="56">
        <v>2.1825023761661085E-3</v>
      </c>
    </row>
    <row r="142" spans="2:7" x14ac:dyDescent="0.25">
      <c r="B142" s="61"/>
      <c r="C142" s="55"/>
      <c r="D142" s="42"/>
      <c r="E142" s="42" t="s">
        <v>99</v>
      </c>
      <c r="F142" s="70">
        <v>43.355520603963505</v>
      </c>
      <c r="G142" s="56">
        <v>1.1823250842928498E-2</v>
      </c>
    </row>
    <row r="143" spans="2:7" x14ac:dyDescent="0.25">
      <c r="B143" s="61"/>
      <c r="C143" s="55"/>
      <c r="D143" s="42"/>
      <c r="E143" s="42" t="s">
        <v>115</v>
      </c>
      <c r="F143" s="70">
        <v>10.838880150990876</v>
      </c>
      <c r="G143" s="56">
        <v>2.9558127107321246E-3</v>
      </c>
    </row>
    <row r="144" spans="2:7" x14ac:dyDescent="0.25">
      <c r="B144" s="61"/>
      <c r="C144" s="55"/>
      <c r="D144" s="42"/>
      <c r="E144" s="42" t="s">
        <v>125</v>
      </c>
      <c r="F144" s="70">
        <v>21.677760301981753</v>
      </c>
      <c r="G144" s="56">
        <v>5.9116254214642491E-3</v>
      </c>
    </row>
    <row r="145" spans="2:7" x14ac:dyDescent="0.25">
      <c r="B145" s="61"/>
      <c r="C145" s="55"/>
      <c r="D145" s="42"/>
      <c r="E145" s="42" t="s">
        <v>180</v>
      </c>
      <c r="F145" s="70">
        <v>17.158948481353324</v>
      </c>
      <c r="G145" s="56">
        <v>4.679324553592855E-3</v>
      </c>
    </row>
    <row r="146" spans="2:7" x14ac:dyDescent="0.25">
      <c r="B146" s="61"/>
      <c r="C146" s="55"/>
      <c r="D146" s="42"/>
      <c r="E146" s="42" t="s">
        <v>186</v>
      </c>
      <c r="F146" s="70">
        <v>17.158948481353324</v>
      </c>
      <c r="G146" s="56">
        <v>4.679324553592855E-3</v>
      </c>
    </row>
    <row r="147" spans="2:7" x14ac:dyDescent="0.25">
      <c r="B147" s="61"/>
      <c r="C147" s="55"/>
      <c r="D147" s="42"/>
      <c r="E147" s="42" t="s">
        <v>108</v>
      </c>
      <c r="F147" s="70">
        <v>8.0031734076473118</v>
      </c>
      <c r="G147" s="56">
        <v>2.1825023761661085E-3</v>
      </c>
    </row>
    <row r="148" spans="2:7" x14ac:dyDescent="0.25">
      <c r="B148" s="61"/>
      <c r="C148" s="55"/>
      <c r="D148" s="42"/>
      <c r="E148" s="42" t="s">
        <v>859</v>
      </c>
      <c r="F148" s="70">
        <v>29.680933709629066</v>
      </c>
      <c r="G148" s="56">
        <v>8.0941277976303589E-3</v>
      </c>
    </row>
    <row r="149" spans="2:7" x14ac:dyDescent="0.25">
      <c r="B149" s="61"/>
      <c r="C149" s="55"/>
      <c r="D149" s="42"/>
      <c r="E149" s="42" t="s">
        <v>90</v>
      </c>
      <c r="F149" s="70">
        <v>73.008336271020056</v>
      </c>
      <c r="G149" s="56">
        <v>1.9909710720397461E-2</v>
      </c>
    </row>
    <row r="150" spans="2:7" x14ac:dyDescent="0.25">
      <c r="B150" s="61"/>
      <c r="C150" s="55"/>
      <c r="D150" s="42"/>
      <c r="E150" s="42" t="s">
        <v>170</v>
      </c>
      <c r="F150" s="70">
        <v>6.3200683303624485</v>
      </c>
      <c r="G150" s="56">
        <v>1.7235118428607309E-3</v>
      </c>
    </row>
    <row r="151" spans="2:7" x14ac:dyDescent="0.25">
      <c r="B151" s="61"/>
      <c r="C151" s="55"/>
      <c r="D151" s="42"/>
      <c r="E151" s="42" t="s">
        <v>89</v>
      </c>
      <c r="F151" s="70">
        <v>128.03023054333059</v>
      </c>
      <c r="G151" s="56">
        <v>3.4914435580630065E-2</v>
      </c>
    </row>
    <row r="152" spans="2:7" x14ac:dyDescent="0.25">
      <c r="B152" s="61"/>
      <c r="C152" s="55"/>
      <c r="D152" s="42"/>
      <c r="E152" s="42" t="s">
        <v>102</v>
      </c>
      <c r="F152" s="70">
        <v>71.532187909988565</v>
      </c>
      <c r="G152" s="56">
        <v>1.9507158240096772E-2</v>
      </c>
    </row>
    <row r="153" spans="2:7" x14ac:dyDescent="0.25">
      <c r="B153" s="61"/>
      <c r="C153" s="55"/>
      <c r="D153" s="42"/>
      <c r="E153" s="42" t="s">
        <v>105</v>
      </c>
      <c r="F153" s="70">
        <v>17.158948481353324</v>
      </c>
      <c r="G153" s="56">
        <v>4.679324553592855E-3</v>
      </c>
    </row>
    <row r="154" spans="2:7" x14ac:dyDescent="0.25">
      <c r="B154" s="61"/>
      <c r="C154" s="55"/>
      <c r="D154" s="42"/>
      <c r="E154" s="42" t="s">
        <v>860</v>
      </c>
      <c r="F154" s="70">
        <v>10.838880150990876</v>
      </c>
      <c r="G154" s="56">
        <v>2.9558127107321246E-3</v>
      </c>
    </row>
    <row r="155" spans="2:7" x14ac:dyDescent="0.25">
      <c r="B155" s="61"/>
      <c r="C155" s="55"/>
      <c r="D155" s="42"/>
      <c r="E155" s="42" t="s">
        <v>313</v>
      </c>
      <c r="F155" s="70">
        <v>17.337787155034178</v>
      </c>
      <c r="G155" s="56">
        <v>4.728094686436147E-3</v>
      </c>
    </row>
    <row r="156" spans="2:7" x14ac:dyDescent="0.25">
      <c r="B156" s="61"/>
      <c r="C156" s="55"/>
      <c r="D156" s="42"/>
      <c r="E156" s="42" t="s">
        <v>94</v>
      </c>
      <c r="F156" s="70">
        <v>73.691121767084283</v>
      </c>
      <c r="G156" s="56">
        <v>2.0095909480772691E-2</v>
      </c>
    </row>
    <row r="157" spans="2:7" x14ac:dyDescent="0.25">
      <c r="B157" s="61"/>
      <c r="C157" s="55"/>
      <c r="D157" s="42"/>
      <c r="E157" s="42" t="s">
        <v>103</v>
      </c>
      <c r="F157" s="70">
        <v>29.680933709629066</v>
      </c>
      <c r="G157" s="56">
        <v>8.0941277976303589E-3</v>
      </c>
    </row>
    <row r="158" spans="2:7" x14ac:dyDescent="0.25">
      <c r="B158" s="61"/>
      <c r="C158" s="55"/>
      <c r="D158" s="42"/>
      <c r="E158" s="42" t="s">
        <v>96</v>
      </c>
      <c r="F158" s="70">
        <v>18.842053558638188</v>
      </c>
      <c r="G158" s="56">
        <v>5.1383150868982335E-3</v>
      </c>
    </row>
    <row r="159" spans="2:7" x14ac:dyDescent="0.25">
      <c r="B159" s="61"/>
      <c r="C159" s="55"/>
      <c r="D159" s="42"/>
      <c r="E159" s="42" t="s">
        <v>52</v>
      </c>
      <c r="F159" s="70">
        <v>56.174495938369255</v>
      </c>
      <c r="G159" s="56">
        <v>1.5319044661493251E-2</v>
      </c>
    </row>
    <row r="160" spans="2:7" x14ac:dyDescent="0.25">
      <c r="B160" s="61"/>
      <c r="C160" s="55"/>
      <c r="D160" s="42"/>
      <c r="E160" s="42" t="s">
        <v>327</v>
      </c>
      <c r="F160" s="70">
        <v>38.836708783335077</v>
      </c>
      <c r="G160" s="56">
        <v>1.0590949975057105E-2</v>
      </c>
    </row>
    <row r="161" spans="2:7" x14ac:dyDescent="0.25">
      <c r="B161" s="61"/>
      <c r="C161" s="55"/>
      <c r="D161" s="42"/>
      <c r="E161" s="42" t="s">
        <v>92</v>
      </c>
      <c r="F161" s="70">
        <v>151.21826985873281</v>
      </c>
      <c r="G161" s="56">
        <v>4.1237921069041554E-2</v>
      </c>
    </row>
    <row r="162" spans="2:7" x14ac:dyDescent="0.25">
      <c r="B162" s="61"/>
      <c r="C162" s="55"/>
      <c r="D162" s="42"/>
      <c r="E162" s="42" t="s">
        <v>119</v>
      </c>
      <c r="F162" s="70">
        <v>17.337787155034178</v>
      </c>
      <c r="G162" s="56">
        <v>4.728094686436147E-3</v>
      </c>
    </row>
    <row r="163" spans="2:7" x14ac:dyDescent="0.25">
      <c r="B163" s="61"/>
      <c r="C163" s="55"/>
      <c r="D163" s="42"/>
      <c r="E163" s="42" t="s">
        <v>183</v>
      </c>
      <c r="F163" s="70">
        <v>6.3200683303624485</v>
      </c>
      <c r="G163" s="56">
        <v>1.7235118428607309E-3</v>
      </c>
    </row>
    <row r="164" spans="2:7" x14ac:dyDescent="0.25">
      <c r="B164" s="61"/>
      <c r="C164" s="55"/>
      <c r="D164" s="42"/>
      <c r="E164" s="42" t="s">
        <v>861</v>
      </c>
      <c r="F164" s="70">
        <v>10.838880150990876</v>
      </c>
      <c r="G164" s="56">
        <v>2.9558127107321246E-3</v>
      </c>
    </row>
    <row r="165" spans="2:7" x14ac:dyDescent="0.25">
      <c r="B165" s="61"/>
      <c r="C165" s="55"/>
      <c r="D165" s="42"/>
      <c r="E165" s="42" t="s">
        <v>177</v>
      </c>
      <c r="F165" s="70">
        <v>8.0031734076473118</v>
      </c>
      <c r="G165" s="56">
        <v>2.1825023761661085E-3</v>
      </c>
    </row>
    <row r="166" spans="2:7" x14ac:dyDescent="0.25">
      <c r="B166" s="61"/>
      <c r="C166" s="55"/>
      <c r="D166" s="42"/>
      <c r="E166" s="42" t="s">
        <v>111</v>
      </c>
      <c r="F166" s="70">
        <v>23.657855485396627</v>
      </c>
      <c r="G166" s="56">
        <v>6.4516065292968784E-3</v>
      </c>
    </row>
    <row r="167" spans="2:7" x14ac:dyDescent="0.25">
      <c r="B167" s="61"/>
      <c r="C167" s="55"/>
      <c r="D167" s="42"/>
      <c r="E167" s="42" t="s">
        <v>101</v>
      </c>
      <c r="F167" s="70">
        <v>83.198561578335614</v>
      </c>
      <c r="G167" s="56">
        <v>2.2688632257400886E-2</v>
      </c>
    </row>
    <row r="168" spans="2:7" x14ac:dyDescent="0.25">
      <c r="B168" s="61"/>
      <c r="C168" s="55"/>
      <c r="D168" s="42"/>
      <c r="E168" s="42" t="s">
        <v>79</v>
      </c>
      <c r="F168" s="70">
        <v>426.41933606389193</v>
      </c>
      <c r="G168" s="56">
        <v>0.11628652370737577</v>
      </c>
    </row>
    <row r="169" spans="2:7" x14ac:dyDescent="0.25">
      <c r="B169" s="61"/>
      <c r="C169" s="55"/>
      <c r="D169" s="42"/>
      <c r="E169" s="42" t="s">
        <v>97</v>
      </c>
      <c r="F169" s="70">
        <v>115.35752468394652</v>
      </c>
      <c r="G169" s="56">
        <v>3.1458530123910672E-2</v>
      </c>
    </row>
    <row r="170" spans="2:7" x14ac:dyDescent="0.25">
      <c r="B170" s="61"/>
      <c r="C170" s="55"/>
      <c r="D170" s="42"/>
      <c r="E170" s="42" t="s">
        <v>320</v>
      </c>
      <c r="F170" s="70">
        <v>10.838880150990876</v>
      </c>
      <c r="G170" s="56">
        <v>2.9558127107321246E-3</v>
      </c>
    </row>
    <row r="171" spans="2:7" x14ac:dyDescent="0.25">
      <c r="B171" s="61"/>
      <c r="C171" s="55"/>
      <c r="D171" s="42"/>
      <c r="E171" s="42" t="s">
        <v>862</v>
      </c>
      <c r="F171" s="70">
        <v>10.838880150990876</v>
      </c>
      <c r="G171" s="56">
        <v>2.9558127107321246E-3</v>
      </c>
    </row>
    <row r="172" spans="2:7" x14ac:dyDescent="0.25">
      <c r="B172" s="61"/>
      <c r="C172" s="55"/>
      <c r="D172" s="42"/>
      <c r="E172" s="42" t="s">
        <v>188</v>
      </c>
      <c r="F172" s="70">
        <v>93.209948211970314</v>
      </c>
      <c r="G172" s="56">
        <v>2.5418783661561022E-2</v>
      </c>
    </row>
    <row r="173" spans="2:7" x14ac:dyDescent="0.25">
      <c r="B173" s="61"/>
      <c r="C173" s="55"/>
      <c r="D173" s="42"/>
      <c r="E173" s="42" t="s">
        <v>53</v>
      </c>
      <c r="F173" s="70">
        <v>59.361867419258125</v>
      </c>
      <c r="G173" s="56">
        <v>1.6188255595260714E-2</v>
      </c>
    </row>
    <row r="174" spans="2:7" x14ac:dyDescent="0.25">
      <c r="B174" s="61"/>
      <c r="C174" s="55"/>
      <c r="D174" s="42"/>
      <c r="E174" s="42" t="s">
        <v>305</v>
      </c>
      <c r="F174" s="70">
        <v>10.838880150990876</v>
      </c>
      <c r="G174" s="56">
        <v>2.9558127107321246E-3</v>
      </c>
    </row>
    <row r="175" spans="2:7" x14ac:dyDescent="0.25">
      <c r="B175" s="61"/>
      <c r="C175" s="55"/>
      <c r="D175" s="42"/>
      <c r="E175" s="42" t="s">
        <v>100</v>
      </c>
      <c r="F175" s="70">
        <v>10.838880150990876</v>
      </c>
      <c r="G175" s="56">
        <v>2.9558127107321246E-3</v>
      </c>
    </row>
    <row r="176" spans="2:7" x14ac:dyDescent="0.25">
      <c r="B176" s="61"/>
      <c r="C176" s="55"/>
      <c r="D176" s="42"/>
      <c r="E176" s="42" t="s">
        <v>174</v>
      </c>
      <c r="F176" s="70">
        <v>10.838880150990876</v>
      </c>
      <c r="G176" s="56">
        <v>2.9558127107321246E-3</v>
      </c>
    </row>
    <row r="177" spans="2:7" x14ac:dyDescent="0.25">
      <c r="B177" s="61"/>
      <c r="C177" s="55"/>
      <c r="D177" s="42"/>
      <c r="E177" s="42" t="s">
        <v>863</v>
      </c>
      <c r="F177" s="70">
        <v>6.4989070040433026</v>
      </c>
      <c r="G177" s="56">
        <v>1.7722819757040227E-3</v>
      </c>
    </row>
    <row r="178" spans="2:7" x14ac:dyDescent="0.25">
      <c r="B178" s="61"/>
      <c r="C178" s="55"/>
      <c r="D178" s="42"/>
      <c r="E178" s="42" t="s">
        <v>51</v>
      </c>
      <c r="F178" s="70">
        <v>244.27749743959487</v>
      </c>
      <c r="G178" s="56">
        <v>6.6615602517920702E-2</v>
      </c>
    </row>
    <row r="179" spans="2:7" x14ac:dyDescent="0.25">
      <c r="B179" s="61"/>
      <c r="C179" s="55"/>
      <c r="D179" s="42"/>
      <c r="E179" s="42" t="s">
        <v>864</v>
      </c>
      <c r="F179" s="70">
        <v>8.0031734076473118</v>
      </c>
      <c r="G179" s="56">
        <v>2.1825023761661085E-3</v>
      </c>
    </row>
    <row r="180" spans="2:7" x14ac:dyDescent="0.25">
      <c r="B180" s="61"/>
      <c r="C180" s="55"/>
      <c r="D180" s="42"/>
      <c r="E180" s="42" t="s">
        <v>113</v>
      </c>
      <c r="F180" s="70">
        <v>10.838880150990876</v>
      </c>
      <c r="G180" s="56">
        <v>2.9558127107321246E-3</v>
      </c>
    </row>
    <row r="181" spans="2:7" x14ac:dyDescent="0.25">
      <c r="B181" s="61"/>
      <c r="C181" s="55"/>
      <c r="D181" s="42"/>
      <c r="E181" s="42" t="s">
        <v>109</v>
      </c>
      <c r="F181" s="70">
        <v>22.505253819337923</v>
      </c>
      <c r="G181" s="56">
        <v>6.1372867280362385E-3</v>
      </c>
    </row>
    <row r="182" spans="2:7" x14ac:dyDescent="0.25">
      <c r="B182" s="61"/>
      <c r="C182" s="55"/>
      <c r="D182" s="42"/>
      <c r="E182" s="42" t="s">
        <v>865</v>
      </c>
      <c r="F182" s="70">
        <v>14.502080411690613</v>
      </c>
      <c r="G182" s="56">
        <v>3.9547843518701305E-3</v>
      </c>
    </row>
    <row r="183" spans="2:7" x14ac:dyDescent="0.25">
      <c r="B183" s="61"/>
      <c r="C183" s="55"/>
      <c r="D183" s="42"/>
      <c r="E183" s="42" t="s">
        <v>80</v>
      </c>
      <c r="F183" s="70">
        <v>227.52010382345819</v>
      </c>
      <c r="G183" s="56">
        <v>6.2045783831920193E-2</v>
      </c>
    </row>
    <row r="184" spans="2:7" x14ac:dyDescent="0.25">
      <c r="B184" s="61"/>
      <c r="C184" s="55"/>
      <c r="D184" s="42"/>
      <c r="E184" s="42" t="s">
        <v>82</v>
      </c>
      <c r="F184" s="70">
        <v>258.92428587257746</v>
      </c>
      <c r="G184" s="56">
        <v>7.0609849415987608E-2</v>
      </c>
    </row>
    <row r="185" spans="2:7" x14ac:dyDescent="0.25">
      <c r="B185" s="61"/>
      <c r="C185" s="55"/>
      <c r="D185" s="42"/>
      <c r="E185" s="42" t="s">
        <v>86</v>
      </c>
      <c r="F185" s="70">
        <v>60.514469085316826</v>
      </c>
      <c r="G185" s="56">
        <v>1.6502575396521352E-2</v>
      </c>
    </row>
    <row r="186" spans="2:7" x14ac:dyDescent="0.25">
      <c r="B186" s="61"/>
      <c r="C186" s="55"/>
      <c r="D186" s="42"/>
      <c r="E186" s="42" t="s">
        <v>93</v>
      </c>
      <c r="F186" s="70">
        <v>44.004175447638822</v>
      </c>
      <c r="G186" s="56">
        <v>1.2000142016657197E-2</v>
      </c>
    </row>
    <row r="187" spans="2:7" x14ac:dyDescent="0.25">
      <c r="B187" s="61"/>
      <c r="C187" s="55"/>
      <c r="D187" s="42" t="s">
        <v>845</v>
      </c>
      <c r="E187" s="42"/>
      <c r="F187" s="70">
        <v>3666.9712230536406</v>
      </c>
      <c r="G187" s="56">
        <v>0.73685578147355957</v>
      </c>
    </row>
    <row r="188" spans="2:7" x14ac:dyDescent="0.25">
      <c r="B188" s="61"/>
      <c r="C188" s="55"/>
      <c r="D188" s="42" t="s">
        <v>776</v>
      </c>
      <c r="E188" s="42" t="s">
        <v>695</v>
      </c>
      <c r="F188" s="70">
        <v>6.4989070040433026</v>
      </c>
      <c r="G188" s="56">
        <v>1</v>
      </c>
    </row>
    <row r="189" spans="2:7" x14ac:dyDescent="0.25">
      <c r="B189" s="61"/>
      <c r="C189" s="55"/>
      <c r="D189" s="42" t="s">
        <v>866</v>
      </c>
      <c r="E189" s="42"/>
      <c r="F189" s="70">
        <v>6.4989070040433026</v>
      </c>
      <c r="G189" s="56">
        <v>1.3059162201988917E-3</v>
      </c>
    </row>
    <row r="190" spans="2:7" x14ac:dyDescent="0.25">
      <c r="B190" s="61"/>
      <c r="C190" s="55"/>
      <c r="D190" s="42" t="s">
        <v>728</v>
      </c>
      <c r="E190" s="42" t="s">
        <v>695</v>
      </c>
      <c r="F190" s="70">
        <v>14.502080411690613</v>
      </c>
      <c r="G190" s="56">
        <v>1</v>
      </c>
    </row>
    <row r="191" spans="2:7" x14ac:dyDescent="0.25">
      <c r="B191" s="61"/>
      <c r="C191" s="55"/>
      <c r="D191" s="42" t="s">
        <v>867</v>
      </c>
      <c r="E191" s="42"/>
      <c r="F191" s="70">
        <v>14.502080411690613</v>
      </c>
      <c r="G191" s="56">
        <v>2.9141057141566702E-3</v>
      </c>
    </row>
    <row r="192" spans="2:7" x14ac:dyDescent="0.25">
      <c r="B192" s="61"/>
      <c r="C192" s="55"/>
      <c r="D192" s="42" t="s">
        <v>760</v>
      </c>
      <c r="E192" s="42" t="s">
        <v>695</v>
      </c>
      <c r="F192" s="70">
        <v>38.836708783335077</v>
      </c>
      <c r="G192" s="56">
        <v>1</v>
      </c>
    </row>
    <row r="193" spans="2:7" x14ac:dyDescent="0.25">
      <c r="B193" s="61"/>
      <c r="C193" s="55"/>
      <c r="D193" s="42" t="s">
        <v>868</v>
      </c>
      <c r="E193" s="42"/>
      <c r="F193" s="70">
        <v>38.836708783335077</v>
      </c>
      <c r="G193" s="56">
        <v>7.8040027204180793E-3</v>
      </c>
    </row>
    <row r="194" spans="2:7" x14ac:dyDescent="0.25">
      <c r="B194" s="61"/>
      <c r="C194" s="55"/>
      <c r="D194" s="42" t="s">
        <v>729</v>
      </c>
      <c r="E194" s="42" t="s">
        <v>235</v>
      </c>
      <c r="F194" s="70">
        <v>8.0031734076473118</v>
      </c>
      <c r="G194" s="56">
        <v>6.4713697547056697E-3</v>
      </c>
    </row>
    <row r="195" spans="2:7" x14ac:dyDescent="0.25">
      <c r="B195" s="61"/>
      <c r="C195" s="55"/>
      <c r="D195" s="42"/>
      <c r="E195" s="42" t="s">
        <v>62</v>
      </c>
      <c r="F195" s="70">
        <v>10.838880150990876</v>
      </c>
      <c r="G195" s="56">
        <v>8.764323551577486E-3</v>
      </c>
    </row>
    <row r="196" spans="2:7" x14ac:dyDescent="0.25">
      <c r="B196" s="61"/>
      <c r="C196" s="55"/>
      <c r="D196" s="42"/>
      <c r="E196" s="42" t="s">
        <v>346</v>
      </c>
      <c r="F196" s="70">
        <v>10.838880150990876</v>
      </c>
      <c r="G196" s="56">
        <v>8.764323551577486E-3</v>
      </c>
    </row>
    <row r="197" spans="2:7" x14ac:dyDescent="0.25">
      <c r="B197" s="61"/>
      <c r="C197" s="55"/>
      <c r="D197" s="42"/>
      <c r="E197" s="42" t="s">
        <v>151</v>
      </c>
      <c r="F197" s="70">
        <v>10.838880150990876</v>
      </c>
      <c r="G197" s="56">
        <v>8.764323551577486E-3</v>
      </c>
    </row>
    <row r="198" spans="2:7" x14ac:dyDescent="0.25">
      <c r="B198" s="61"/>
      <c r="C198" s="55"/>
      <c r="D198" s="42"/>
      <c r="E198" s="42" t="s">
        <v>133</v>
      </c>
      <c r="F198" s="70">
        <v>8.0031734076473118</v>
      </c>
      <c r="G198" s="56">
        <v>6.4713697547056697E-3</v>
      </c>
    </row>
    <row r="199" spans="2:7" x14ac:dyDescent="0.25">
      <c r="B199" s="61"/>
      <c r="C199" s="55"/>
      <c r="D199" s="42"/>
      <c r="E199" s="42" t="s">
        <v>72</v>
      </c>
      <c r="F199" s="70">
        <v>12.997814008086605</v>
      </c>
      <c r="G199" s="56">
        <v>1.0510038476593271E-2</v>
      </c>
    </row>
    <row r="200" spans="2:7" x14ac:dyDescent="0.25">
      <c r="B200" s="61"/>
      <c r="C200" s="55"/>
      <c r="D200" s="42"/>
      <c r="E200" s="42" t="s">
        <v>138</v>
      </c>
      <c r="F200" s="70">
        <v>21.677760301981753</v>
      </c>
      <c r="G200" s="56">
        <v>1.7528647103154972E-2</v>
      </c>
    </row>
    <row r="201" spans="2:7" x14ac:dyDescent="0.25">
      <c r="B201" s="61"/>
      <c r="C201" s="55"/>
      <c r="D201" s="42"/>
      <c r="E201" s="42" t="s">
        <v>348</v>
      </c>
      <c r="F201" s="70">
        <v>8.0031734076473118</v>
      </c>
      <c r="G201" s="56">
        <v>6.4713697547056697E-3</v>
      </c>
    </row>
    <row r="202" spans="2:7" x14ac:dyDescent="0.25">
      <c r="B202" s="61"/>
      <c r="C202" s="55"/>
      <c r="D202" s="42"/>
      <c r="E202" s="42" t="s">
        <v>137</v>
      </c>
      <c r="F202" s="70">
        <v>8.0031734076473118</v>
      </c>
      <c r="G202" s="56">
        <v>6.4713697547056697E-3</v>
      </c>
    </row>
    <row r="203" spans="2:7" x14ac:dyDescent="0.25">
      <c r="B203" s="61"/>
      <c r="C203" s="55"/>
      <c r="D203" s="42"/>
      <c r="E203" s="42" t="s">
        <v>322</v>
      </c>
      <c r="F203" s="70">
        <v>6.3200683303624485</v>
      </c>
      <c r="G203" s="56">
        <v>5.110410203245104E-3</v>
      </c>
    </row>
    <row r="204" spans="2:7" x14ac:dyDescent="0.25">
      <c r="B204" s="61"/>
      <c r="C204" s="55"/>
      <c r="D204" s="42"/>
      <c r="E204" s="42" t="s">
        <v>356</v>
      </c>
      <c r="F204" s="70">
        <v>17.158948481353324</v>
      </c>
      <c r="G204" s="56">
        <v>1.387473375482259E-2</v>
      </c>
    </row>
    <row r="205" spans="2:7" x14ac:dyDescent="0.25">
      <c r="B205" s="61"/>
      <c r="C205" s="55"/>
      <c r="D205" s="42"/>
      <c r="E205" s="42" t="s">
        <v>64</v>
      </c>
      <c r="F205" s="70">
        <v>29.680933709629066</v>
      </c>
      <c r="G205" s="56">
        <v>2.4000016857860643E-2</v>
      </c>
    </row>
    <row r="206" spans="2:7" x14ac:dyDescent="0.25">
      <c r="B206" s="61"/>
      <c r="C206" s="55"/>
      <c r="D206" s="42"/>
      <c r="E206" s="42" t="s">
        <v>134</v>
      </c>
      <c r="F206" s="70">
        <v>29.680933709629066</v>
      </c>
      <c r="G206" s="56">
        <v>2.4000016857860643E-2</v>
      </c>
    </row>
    <row r="207" spans="2:7" x14ac:dyDescent="0.25">
      <c r="B207" s="61"/>
      <c r="C207" s="55"/>
      <c r="D207" s="42"/>
      <c r="E207" s="42" t="s">
        <v>77</v>
      </c>
      <c r="F207" s="70">
        <v>10.838880150990876</v>
      </c>
      <c r="G207" s="56">
        <v>8.764323551577486E-3</v>
      </c>
    </row>
    <row r="208" spans="2:7" x14ac:dyDescent="0.25">
      <c r="B208" s="61"/>
      <c r="C208" s="55"/>
      <c r="D208" s="42"/>
      <c r="E208" s="42" t="s">
        <v>132</v>
      </c>
      <c r="F208" s="70">
        <v>60.693307758997676</v>
      </c>
      <c r="G208" s="56">
        <v>4.9076636996184059E-2</v>
      </c>
    </row>
    <row r="209" spans="2:7" x14ac:dyDescent="0.25">
      <c r="B209" s="61"/>
      <c r="C209" s="55"/>
      <c r="D209" s="42"/>
      <c r="E209" s="42" t="s">
        <v>74</v>
      </c>
      <c r="F209" s="70">
        <v>6.4989070040433026</v>
      </c>
      <c r="G209" s="56">
        <v>5.2550192382966356E-3</v>
      </c>
    </row>
    <row r="210" spans="2:7" x14ac:dyDescent="0.25">
      <c r="B210" s="61"/>
      <c r="C210" s="55"/>
      <c r="D210" s="42"/>
      <c r="E210" s="42" t="s">
        <v>139</v>
      </c>
      <c r="F210" s="70">
        <v>17.337787155034178</v>
      </c>
      <c r="G210" s="56">
        <v>1.4019342789874122E-2</v>
      </c>
    </row>
    <row r="211" spans="2:7" x14ac:dyDescent="0.25">
      <c r="B211" s="61"/>
      <c r="C211" s="55"/>
      <c r="D211" s="42"/>
      <c r="E211" s="42" t="s">
        <v>343</v>
      </c>
      <c r="F211" s="70">
        <v>10.838880150990876</v>
      </c>
      <c r="G211" s="56">
        <v>8.764323551577486E-3</v>
      </c>
    </row>
    <row r="212" spans="2:7" x14ac:dyDescent="0.25">
      <c r="B212" s="61"/>
      <c r="C212" s="55"/>
      <c r="D212" s="42"/>
      <c r="E212" s="42" t="s">
        <v>131</v>
      </c>
      <c r="F212" s="70">
        <v>75.016549497007446</v>
      </c>
      <c r="G212" s="56">
        <v>6.065841695413484E-2</v>
      </c>
    </row>
    <row r="213" spans="2:7" x14ac:dyDescent="0.25">
      <c r="B213" s="61"/>
      <c r="C213" s="55"/>
      <c r="D213" s="42"/>
      <c r="E213" s="42" t="s">
        <v>57</v>
      </c>
      <c r="F213" s="70">
        <v>120.52499134825027</v>
      </c>
      <c r="G213" s="56">
        <v>9.7456564286355282E-2</v>
      </c>
    </row>
    <row r="214" spans="2:7" x14ac:dyDescent="0.25">
      <c r="B214" s="61"/>
      <c r="C214" s="55"/>
      <c r="D214" s="42"/>
      <c r="E214" s="42" t="s">
        <v>341</v>
      </c>
      <c r="F214" s="70">
        <v>10.838880150990876</v>
      </c>
      <c r="G214" s="56">
        <v>8.764323551577486E-3</v>
      </c>
    </row>
    <row r="215" spans="2:7" x14ac:dyDescent="0.25">
      <c r="B215" s="61"/>
      <c r="C215" s="55"/>
      <c r="D215" s="42"/>
      <c r="E215" s="42" t="s">
        <v>54</v>
      </c>
      <c r="F215" s="70">
        <v>10.838880150990876</v>
      </c>
      <c r="G215" s="56">
        <v>8.764323551577486E-3</v>
      </c>
    </row>
    <row r="216" spans="2:7" x14ac:dyDescent="0.25">
      <c r="B216" s="61"/>
      <c r="C216" s="55"/>
      <c r="D216" s="42"/>
      <c r="E216" s="42" t="s">
        <v>248</v>
      </c>
      <c r="F216" s="70">
        <v>10.838880150990876</v>
      </c>
      <c r="G216" s="56">
        <v>8.764323551577486E-3</v>
      </c>
    </row>
    <row r="217" spans="2:7" x14ac:dyDescent="0.25">
      <c r="B217" s="61"/>
      <c r="C217" s="55"/>
      <c r="D217" s="42"/>
      <c r="E217" s="42" t="s">
        <v>198</v>
      </c>
      <c r="F217" s="70">
        <v>22.326415145657073</v>
      </c>
      <c r="G217" s="56">
        <v>1.8053149712656445E-2</v>
      </c>
    </row>
    <row r="218" spans="2:7" x14ac:dyDescent="0.25">
      <c r="B218" s="61"/>
      <c r="C218" s="55"/>
      <c r="D218" s="42"/>
      <c r="E218" s="42" t="s">
        <v>136</v>
      </c>
      <c r="F218" s="70">
        <v>17.337787155034178</v>
      </c>
      <c r="G218" s="56">
        <v>1.4019342789874122E-2</v>
      </c>
    </row>
    <row r="219" spans="2:7" x14ac:dyDescent="0.25">
      <c r="B219" s="61"/>
      <c r="C219" s="55"/>
      <c r="D219" s="42"/>
      <c r="E219" s="42" t="s">
        <v>75</v>
      </c>
      <c r="F219" s="70">
        <v>247.43675087791124</v>
      </c>
      <c r="G219" s="56">
        <v>0.20007747230666045</v>
      </c>
    </row>
    <row r="220" spans="2:7" x14ac:dyDescent="0.25">
      <c r="B220" s="61"/>
      <c r="C220" s="55"/>
      <c r="D220" s="42"/>
      <c r="E220" s="42" t="s">
        <v>60</v>
      </c>
      <c r="F220" s="70">
        <v>21.677760301981753</v>
      </c>
      <c r="G220" s="56">
        <v>1.7528647103154972E-2</v>
      </c>
    </row>
    <row r="221" spans="2:7" x14ac:dyDescent="0.25">
      <c r="B221" s="61"/>
      <c r="C221" s="55"/>
      <c r="D221" s="42"/>
      <c r="E221" s="42" t="s">
        <v>67</v>
      </c>
      <c r="F221" s="70">
        <v>79.356522643955017</v>
      </c>
      <c r="G221" s="56">
        <v>6.4167721267415684E-2</v>
      </c>
    </row>
    <row r="222" spans="2:7" x14ac:dyDescent="0.25">
      <c r="B222" s="61"/>
      <c r="C222" s="55"/>
      <c r="D222" s="42"/>
      <c r="E222" s="42" t="s">
        <v>129</v>
      </c>
      <c r="F222" s="70">
        <v>141.70481743766507</v>
      </c>
      <c r="G222" s="56">
        <v>0.11458258155270579</v>
      </c>
    </row>
    <row r="223" spans="2:7" x14ac:dyDescent="0.25">
      <c r="B223" s="61"/>
      <c r="C223" s="55"/>
      <c r="D223" s="42"/>
      <c r="E223" s="42" t="s">
        <v>128</v>
      </c>
      <c r="F223" s="70">
        <v>184.23284452427245</v>
      </c>
      <c r="G223" s="56">
        <v>0.14897076411446275</v>
      </c>
    </row>
    <row r="224" spans="2:7" x14ac:dyDescent="0.25">
      <c r="B224" s="61"/>
      <c r="C224" s="55"/>
      <c r="D224" s="42"/>
      <c r="E224" s="42" t="s">
        <v>55</v>
      </c>
      <c r="F224" s="70">
        <v>6.3200683303624485</v>
      </c>
      <c r="G224" s="56">
        <v>5.110410203245104E-3</v>
      </c>
    </row>
    <row r="225" spans="2:7" x14ac:dyDescent="0.25">
      <c r="B225" s="61"/>
      <c r="C225" s="55"/>
      <c r="D225" s="42" t="s">
        <v>848</v>
      </c>
      <c r="E225" s="42"/>
      <c r="F225" s="70">
        <v>1236.7047025597305</v>
      </c>
      <c r="G225" s="56">
        <v>0.24850836143126889</v>
      </c>
    </row>
    <row r="226" spans="2:7" x14ac:dyDescent="0.25">
      <c r="B226" s="61"/>
      <c r="C226" s="55"/>
      <c r="D226" s="42" t="s">
        <v>750</v>
      </c>
      <c r="E226" s="42" t="s">
        <v>297</v>
      </c>
      <c r="F226" s="70">
        <v>6.4989070040433026</v>
      </c>
      <c r="G226" s="56">
        <v>1</v>
      </c>
    </row>
    <row r="227" spans="2:7" x14ac:dyDescent="0.25">
      <c r="B227" s="61"/>
      <c r="C227" s="55"/>
      <c r="D227" s="42" t="s">
        <v>858</v>
      </c>
      <c r="E227" s="42"/>
      <c r="F227" s="70">
        <v>6.4989070040433026</v>
      </c>
      <c r="G227" s="56">
        <v>1.3059162201988917E-3</v>
      </c>
    </row>
    <row r="228" spans="2:7" x14ac:dyDescent="0.25">
      <c r="B228" s="61"/>
      <c r="C228" s="55"/>
      <c r="D228" s="42" t="s">
        <v>777</v>
      </c>
      <c r="E228" s="42" t="s">
        <v>695</v>
      </c>
      <c r="F228" s="70">
        <v>6.4989070040433026</v>
      </c>
      <c r="G228" s="56">
        <v>1</v>
      </c>
    </row>
    <row r="229" spans="2:7" x14ac:dyDescent="0.25">
      <c r="B229" s="61"/>
      <c r="C229" s="55"/>
      <c r="D229" s="42" t="s">
        <v>869</v>
      </c>
      <c r="E229" s="42"/>
      <c r="F229" s="70">
        <v>6.4989070040433026</v>
      </c>
      <c r="G229" s="56">
        <v>1.3059162201988917E-3</v>
      </c>
    </row>
    <row r="230" spans="2:7" x14ac:dyDescent="0.25">
      <c r="B230" s="61"/>
      <c r="C230" s="55" t="s">
        <v>367</v>
      </c>
      <c r="D230" s="55"/>
      <c r="E230" s="55"/>
      <c r="F230" s="71">
        <v>4976.5114358205274</v>
      </c>
      <c r="G230" s="64">
        <v>0.99869578697274808</v>
      </c>
    </row>
    <row r="231" spans="2:7" x14ac:dyDescent="0.25">
      <c r="B231" s="61"/>
      <c r="C231" s="55" t="s">
        <v>723</v>
      </c>
      <c r="D231" s="42" t="s">
        <v>725</v>
      </c>
      <c r="E231" s="42" t="s">
        <v>498</v>
      </c>
      <c r="F231" s="70">
        <v>6.4989070040433026</v>
      </c>
      <c r="G231" s="56">
        <v>1</v>
      </c>
    </row>
    <row r="232" spans="2:7" x14ac:dyDescent="0.25">
      <c r="B232" s="61"/>
      <c r="C232" s="55"/>
      <c r="D232" s="42" t="s">
        <v>846</v>
      </c>
      <c r="E232" s="42"/>
      <c r="F232" s="70">
        <v>6.4989070040433026</v>
      </c>
      <c r="G232" s="56">
        <v>1</v>
      </c>
    </row>
    <row r="233" spans="2:7" x14ac:dyDescent="0.25">
      <c r="B233" s="57"/>
      <c r="C233" s="55" t="s">
        <v>726</v>
      </c>
      <c r="D233" s="55"/>
      <c r="E233" s="55"/>
      <c r="F233" s="71">
        <v>6.4989070040433026</v>
      </c>
      <c r="G233" s="64">
        <v>1.3042130272520088E-3</v>
      </c>
    </row>
    <row r="234" spans="2:7" x14ac:dyDescent="0.25">
      <c r="B234" s="58" t="s">
        <v>710</v>
      </c>
      <c r="C234" s="58"/>
      <c r="D234" s="58"/>
      <c r="E234" s="58"/>
      <c r="F234" s="72">
        <v>4983.0103428245702</v>
      </c>
      <c r="G234" s="60">
        <v>8.3173201746525538E-2</v>
      </c>
    </row>
    <row r="235" spans="2:7" x14ac:dyDescent="0.25">
      <c r="B235" s="61" t="s">
        <v>8</v>
      </c>
      <c r="C235" s="55" t="s">
        <v>2</v>
      </c>
      <c r="D235" s="42" t="s">
        <v>728</v>
      </c>
      <c r="E235" s="42" t="s">
        <v>695</v>
      </c>
      <c r="F235" s="70">
        <v>1.9421918523676878</v>
      </c>
      <c r="G235" s="56">
        <v>1</v>
      </c>
    </row>
    <row r="236" spans="2:7" x14ac:dyDescent="0.25">
      <c r="B236" s="61"/>
      <c r="C236" s="55"/>
      <c r="D236" s="42" t="s">
        <v>867</v>
      </c>
      <c r="E236" s="42"/>
      <c r="F236" s="70">
        <v>1.9421918523676878</v>
      </c>
      <c r="G236" s="56">
        <v>1.5036004636886891E-3</v>
      </c>
    </row>
    <row r="237" spans="2:7" x14ac:dyDescent="0.25">
      <c r="B237" s="61"/>
      <c r="C237" s="55"/>
      <c r="D237" s="42" t="s">
        <v>729</v>
      </c>
      <c r="E237" s="42" t="s">
        <v>153</v>
      </c>
      <c r="F237" s="70">
        <v>8.452293953793216</v>
      </c>
      <c r="G237" s="56">
        <v>6.553426190007111E-3</v>
      </c>
    </row>
    <row r="238" spans="2:7" x14ac:dyDescent="0.25">
      <c r="B238" s="61"/>
      <c r="C238" s="55"/>
      <c r="D238" s="42"/>
      <c r="E238" s="42" t="s">
        <v>63</v>
      </c>
      <c r="F238" s="70">
        <v>86.725056882172481</v>
      </c>
      <c r="G238" s="56">
        <v>6.7241657969837096E-2</v>
      </c>
    </row>
    <row r="239" spans="2:7" x14ac:dyDescent="0.25">
      <c r="B239" s="61"/>
      <c r="C239" s="55"/>
      <c r="D239" s="42"/>
      <c r="E239" s="42" t="s">
        <v>352</v>
      </c>
      <c r="F239" s="70">
        <v>8.452293953793216</v>
      </c>
      <c r="G239" s="56">
        <v>6.553426190007111E-3</v>
      </c>
    </row>
    <row r="240" spans="2:7" x14ac:dyDescent="0.25">
      <c r="B240" s="61"/>
      <c r="C240" s="55"/>
      <c r="D240" s="42"/>
      <c r="E240" s="42" t="s">
        <v>62</v>
      </c>
      <c r="F240" s="70">
        <v>130.12024956945157</v>
      </c>
      <c r="G240" s="56">
        <v>0.10088781294645061</v>
      </c>
    </row>
    <row r="241" spans="2:7" x14ac:dyDescent="0.25">
      <c r="B241" s="61"/>
      <c r="C241" s="55"/>
      <c r="D241" s="42"/>
      <c r="E241" s="42" t="s">
        <v>56</v>
      </c>
      <c r="F241" s="70">
        <v>126.63364480326938</v>
      </c>
      <c r="G241" s="56">
        <v>9.8184498661143746E-2</v>
      </c>
    </row>
    <row r="242" spans="2:7" x14ac:dyDescent="0.25">
      <c r="B242" s="61"/>
      <c r="C242" s="55"/>
      <c r="D242" s="42"/>
      <c r="E242" s="42" t="s">
        <v>870</v>
      </c>
      <c r="F242" s="70">
        <v>3.897294761683689</v>
      </c>
      <c r="G242" s="56">
        <v>3.021739861512187E-3</v>
      </c>
    </row>
    <row r="243" spans="2:7" x14ac:dyDescent="0.25">
      <c r="B243" s="61"/>
      <c r="C243" s="55"/>
      <c r="D243" s="42"/>
      <c r="E243" s="42" t="s">
        <v>224</v>
      </c>
      <c r="F243" s="70">
        <v>1.9551029093160013</v>
      </c>
      <c r="G243" s="56">
        <v>1.5158751789886031E-3</v>
      </c>
    </row>
    <row r="244" spans="2:7" x14ac:dyDescent="0.25">
      <c r="B244" s="61"/>
      <c r="C244" s="55"/>
      <c r="D244" s="42"/>
      <c r="E244" s="42" t="s">
        <v>155</v>
      </c>
      <c r="F244" s="70">
        <v>23.25101444843478</v>
      </c>
      <c r="G244" s="56">
        <v>1.8027509202069809E-2</v>
      </c>
    </row>
    <row r="245" spans="2:7" x14ac:dyDescent="0.25">
      <c r="B245" s="61"/>
      <c r="C245" s="55"/>
      <c r="D245" s="42"/>
      <c r="E245" s="42" t="s">
        <v>151</v>
      </c>
      <c r="F245" s="70">
        <v>44.203661621333765</v>
      </c>
      <c r="G245" s="56">
        <v>3.4272995632559138E-2</v>
      </c>
    </row>
    <row r="246" spans="2:7" x14ac:dyDescent="0.25">
      <c r="B246" s="61"/>
      <c r="C246" s="55"/>
      <c r="D246" s="42"/>
      <c r="E246" s="42" t="s">
        <v>61</v>
      </c>
      <c r="F246" s="70">
        <v>8.452293953793216</v>
      </c>
      <c r="G246" s="56">
        <v>6.553426190007111E-3</v>
      </c>
    </row>
    <row r="247" spans="2:7" x14ac:dyDescent="0.25">
      <c r="B247" s="61"/>
      <c r="C247" s="55"/>
      <c r="D247" s="42"/>
      <c r="E247" s="42" t="s">
        <v>276</v>
      </c>
      <c r="F247" s="70">
        <v>8.452293953793216</v>
      </c>
      <c r="G247" s="56">
        <v>6.553426190007111E-3</v>
      </c>
    </row>
    <row r="248" spans="2:7" x14ac:dyDescent="0.25">
      <c r="B248" s="61"/>
      <c r="C248" s="55"/>
      <c r="D248" s="42"/>
      <c r="E248" s="42" t="s">
        <v>159</v>
      </c>
      <c r="F248" s="70">
        <v>8.452293953793216</v>
      </c>
      <c r="G248" s="56">
        <v>6.553426190007111E-3</v>
      </c>
    </row>
    <row r="249" spans="2:7" x14ac:dyDescent="0.25">
      <c r="B249" s="61"/>
      <c r="C249" s="55"/>
      <c r="D249" s="42"/>
      <c r="E249" s="42" t="s">
        <v>59</v>
      </c>
      <c r="F249" s="70">
        <v>134.81310220824162</v>
      </c>
      <c r="G249" s="56">
        <v>0.1045263829674434</v>
      </c>
    </row>
    <row r="250" spans="2:7" x14ac:dyDescent="0.25">
      <c r="B250" s="61"/>
      <c r="C250" s="55"/>
      <c r="D250" s="42"/>
      <c r="E250" s="42" t="s">
        <v>71</v>
      </c>
      <c r="F250" s="70">
        <v>19.10670525182676</v>
      </c>
      <c r="G250" s="56">
        <v>1.4814248449780222E-2</v>
      </c>
    </row>
    <row r="251" spans="2:7" x14ac:dyDescent="0.25">
      <c r="B251" s="61"/>
      <c r="C251" s="55"/>
      <c r="D251" s="42"/>
      <c r="E251" s="42" t="s">
        <v>152</v>
      </c>
      <c r="F251" s="70">
        <v>8.452293953793216</v>
      </c>
      <c r="G251" s="56">
        <v>6.553426190007111E-3</v>
      </c>
    </row>
    <row r="252" spans="2:7" x14ac:dyDescent="0.25">
      <c r="B252" s="61"/>
      <c r="C252" s="55"/>
      <c r="D252" s="42"/>
      <c r="E252" s="42" t="s">
        <v>161</v>
      </c>
      <c r="F252" s="70">
        <v>8.452293953793216</v>
      </c>
      <c r="G252" s="56">
        <v>6.553426190007111E-3</v>
      </c>
    </row>
    <row r="253" spans="2:7" x14ac:dyDescent="0.25">
      <c r="B253" s="61"/>
      <c r="C253" s="55"/>
      <c r="D253" s="42"/>
      <c r="E253" s="42" t="s">
        <v>73</v>
      </c>
      <c r="F253" s="70">
        <v>1.9551029093160013</v>
      </c>
      <c r="G253" s="56">
        <v>1.5158751789886031E-3</v>
      </c>
    </row>
    <row r="254" spans="2:7" x14ac:dyDescent="0.25">
      <c r="B254" s="61"/>
      <c r="C254" s="55"/>
      <c r="D254" s="42"/>
      <c r="E254" s="42" t="s">
        <v>323</v>
      </c>
      <c r="F254" s="70">
        <v>8.452293953793216</v>
      </c>
      <c r="G254" s="56">
        <v>6.553426190007111E-3</v>
      </c>
    </row>
    <row r="255" spans="2:7" x14ac:dyDescent="0.25">
      <c r="B255" s="61"/>
      <c r="C255" s="55"/>
      <c r="D255" s="42"/>
      <c r="E255" s="42" t="s">
        <v>149</v>
      </c>
      <c r="F255" s="70">
        <v>25.356881861379648</v>
      </c>
      <c r="G255" s="56">
        <v>1.9660278570021332E-2</v>
      </c>
    </row>
    <row r="256" spans="2:7" x14ac:dyDescent="0.25">
      <c r="B256" s="61"/>
      <c r="C256" s="55"/>
      <c r="D256" s="42"/>
      <c r="E256" s="42" t="s">
        <v>58</v>
      </c>
      <c r="F256" s="70">
        <v>46.14585347370145</v>
      </c>
      <c r="G256" s="56">
        <v>3.5778860315082719E-2</v>
      </c>
    </row>
    <row r="257" spans="2:7" x14ac:dyDescent="0.25">
      <c r="B257" s="61"/>
      <c r="C257" s="55"/>
      <c r="D257" s="42"/>
      <c r="E257" s="42" t="s">
        <v>147</v>
      </c>
      <c r="F257" s="70">
        <v>63.406616804455979</v>
      </c>
      <c r="G257" s="56">
        <v>4.9161870784153829E-2</v>
      </c>
    </row>
    <row r="258" spans="2:7" x14ac:dyDescent="0.25">
      <c r="B258" s="61"/>
      <c r="C258" s="55"/>
      <c r="D258" s="42"/>
      <c r="E258" s="42" t="s">
        <v>66</v>
      </c>
      <c r="F258" s="70">
        <v>120.3834681937165</v>
      </c>
      <c r="G258" s="56">
        <v>9.3338468540902636E-2</v>
      </c>
    </row>
    <row r="259" spans="2:7" x14ac:dyDescent="0.25">
      <c r="B259" s="61"/>
      <c r="C259" s="55"/>
      <c r="D259" s="42"/>
      <c r="E259" s="42" t="s">
        <v>349</v>
      </c>
      <c r="F259" s="70">
        <v>2.2021173442403299</v>
      </c>
      <c r="G259" s="56">
        <v>1.7073960697660024E-3</v>
      </c>
    </row>
    <row r="260" spans="2:7" x14ac:dyDescent="0.25">
      <c r="B260" s="61"/>
      <c r="C260" s="55"/>
      <c r="D260" s="42"/>
      <c r="E260" s="42" t="s">
        <v>57</v>
      </c>
      <c r="F260" s="70">
        <v>10.407396863109216</v>
      </c>
      <c r="G260" s="56">
        <v>8.0693013689957134E-3</v>
      </c>
    </row>
    <row r="261" spans="2:7" x14ac:dyDescent="0.25">
      <c r="B261" s="61"/>
      <c r="C261" s="55"/>
      <c r="D261" s="42"/>
      <c r="E261" s="42" t="s">
        <v>146</v>
      </c>
      <c r="F261" s="70">
        <v>29.241265566115025</v>
      </c>
      <c r="G261" s="56">
        <v>2.2672007935068503E-2</v>
      </c>
    </row>
    <row r="262" spans="2:7" x14ac:dyDescent="0.25">
      <c r="B262" s="61"/>
      <c r="C262" s="55"/>
      <c r="D262" s="42"/>
      <c r="E262" s="42" t="s">
        <v>333</v>
      </c>
      <c r="F262" s="70">
        <v>8.452293953793216</v>
      </c>
      <c r="G262" s="56">
        <v>6.553426190007111E-3</v>
      </c>
    </row>
    <row r="263" spans="2:7" x14ac:dyDescent="0.25">
      <c r="B263" s="61"/>
      <c r="C263" s="55"/>
      <c r="D263" s="42"/>
      <c r="E263" s="42" t="s">
        <v>197</v>
      </c>
      <c r="F263" s="70">
        <v>8.452293953793216</v>
      </c>
      <c r="G263" s="56">
        <v>6.553426190007111E-3</v>
      </c>
    </row>
    <row r="264" spans="2:7" x14ac:dyDescent="0.25">
      <c r="B264" s="61"/>
      <c r="C264" s="55"/>
      <c r="D264" s="42"/>
      <c r="E264" s="42" t="s">
        <v>65</v>
      </c>
      <c r="F264" s="70">
        <v>202.52770376988292</v>
      </c>
      <c r="G264" s="56">
        <v>0.15702841918931484</v>
      </c>
    </row>
    <row r="265" spans="2:7" x14ac:dyDescent="0.25">
      <c r="B265" s="61"/>
      <c r="C265" s="55"/>
      <c r="D265" s="42"/>
      <c r="E265" s="42" t="s">
        <v>282</v>
      </c>
      <c r="F265" s="70">
        <v>1.9551029093160013</v>
      </c>
      <c r="G265" s="56">
        <v>1.5158751789886031E-3</v>
      </c>
    </row>
    <row r="266" spans="2:7" x14ac:dyDescent="0.25">
      <c r="B266" s="61"/>
      <c r="C266" s="55"/>
      <c r="D266" s="42"/>
      <c r="E266" s="42" t="s">
        <v>60</v>
      </c>
      <c r="F266" s="70">
        <v>105.58474769907492</v>
      </c>
      <c r="G266" s="56">
        <v>8.1864385528839928E-2</v>
      </c>
    </row>
    <row r="267" spans="2:7" x14ac:dyDescent="0.25">
      <c r="B267" s="61"/>
      <c r="C267" s="55"/>
      <c r="D267" s="42"/>
      <c r="E267" s="42" t="s">
        <v>67</v>
      </c>
      <c r="F267" s="70">
        <v>8.452293953793216</v>
      </c>
      <c r="G267" s="56">
        <v>6.553426190007111E-3</v>
      </c>
    </row>
    <row r="268" spans="2:7" x14ac:dyDescent="0.25">
      <c r="B268" s="61"/>
      <c r="C268" s="55"/>
      <c r="D268" s="42"/>
      <c r="E268" s="42" t="s">
        <v>55</v>
      </c>
      <c r="F268" s="70">
        <v>16.904587907586432</v>
      </c>
      <c r="G268" s="56">
        <v>1.3106852380014222E-2</v>
      </c>
    </row>
    <row r="269" spans="2:7" x14ac:dyDescent="0.25">
      <c r="B269" s="61"/>
      <c r="C269" s="55"/>
      <c r="D269" s="42" t="s">
        <v>848</v>
      </c>
      <c r="E269" s="42"/>
      <c r="F269" s="70">
        <v>1289.7519112493499</v>
      </c>
      <c r="G269" s="56">
        <v>0.99849639953631142</v>
      </c>
    </row>
    <row r="270" spans="2:7" x14ac:dyDescent="0.25">
      <c r="B270" s="61"/>
      <c r="C270" s="55" t="s">
        <v>367</v>
      </c>
      <c r="D270" s="55"/>
      <c r="E270" s="55"/>
      <c r="F270" s="71">
        <v>1291.6941031017175</v>
      </c>
      <c r="G270" s="64">
        <v>0.95970149078133671</v>
      </c>
    </row>
    <row r="271" spans="2:7" x14ac:dyDescent="0.25">
      <c r="B271" s="61"/>
      <c r="C271" s="55" t="s">
        <v>723</v>
      </c>
      <c r="D271" s="42" t="s">
        <v>725</v>
      </c>
      <c r="E271" s="42" t="s">
        <v>468</v>
      </c>
      <c r="F271" s="70">
        <v>3.9102058186320026</v>
      </c>
      <c r="G271" s="56">
        <v>7.209200925116134E-2</v>
      </c>
    </row>
    <row r="272" spans="2:7" x14ac:dyDescent="0.25">
      <c r="B272" s="61"/>
      <c r="C272" s="55"/>
      <c r="D272" s="42"/>
      <c r="E272" s="42" t="s">
        <v>162</v>
      </c>
      <c r="F272" s="70">
        <v>10.407396863109216</v>
      </c>
      <c r="G272" s="56">
        <v>0.19187996380156491</v>
      </c>
    </row>
    <row r="273" spans="2:7" x14ac:dyDescent="0.25">
      <c r="B273" s="61"/>
      <c r="C273" s="55"/>
      <c r="D273" s="42"/>
      <c r="E273" s="42" t="s">
        <v>250</v>
      </c>
      <c r="F273" s="70">
        <v>2.2021173442403299</v>
      </c>
      <c r="G273" s="56">
        <v>4.0600180992175404E-2</v>
      </c>
    </row>
    <row r="274" spans="2:7" x14ac:dyDescent="0.25">
      <c r="B274" s="61"/>
      <c r="C274" s="55"/>
      <c r="D274" s="42"/>
      <c r="E274" s="42" t="s">
        <v>445</v>
      </c>
      <c r="F274" s="70">
        <v>1.9551029093160013</v>
      </c>
      <c r="G274" s="56">
        <v>3.604600462558067E-2</v>
      </c>
    </row>
    <row r="275" spans="2:7" x14ac:dyDescent="0.25">
      <c r="B275" s="61"/>
      <c r="C275" s="55"/>
      <c r="D275" s="42"/>
      <c r="E275" s="42" t="s">
        <v>166</v>
      </c>
      <c r="F275" s="70">
        <v>8.452293953793216</v>
      </c>
      <c r="G275" s="56">
        <v>0.15583395917598425</v>
      </c>
    </row>
    <row r="276" spans="2:7" x14ac:dyDescent="0.25">
      <c r="B276" s="61"/>
      <c r="C276" s="55"/>
      <c r="D276" s="42"/>
      <c r="E276" s="42" t="s">
        <v>163</v>
      </c>
      <c r="F276" s="70">
        <v>16.904587907586432</v>
      </c>
      <c r="G276" s="56">
        <v>0.3116679183519685</v>
      </c>
    </row>
    <row r="277" spans="2:7" x14ac:dyDescent="0.25">
      <c r="B277" s="61"/>
      <c r="C277" s="55"/>
      <c r="D277" s="42"/>
      <c r="E277" s="42" t="s">
        <v>871</v>
      </c>
      <c r="F277" s="70">
        <v>10.407396863109216</v>
      </c>
      <c r="G277" s="56">
        <v>0.19187996380156491</v>
      </c>
    </row>
    <row r="278" spans="2:7" x14ac:dyDescent="0.25">
      <c r="B278" s="61"/>
      <c r="C278" s="55"/>
      <c r="D278" s="42" t="s">
        <v>846</v>
      </c>
      <c r="E278" s="42"/>
      <c r="F278" s="70">
        <v>54.239101659786414</v>
      </c>
      <c r="G278" s="56">
        <v>1</v>
      </c>
    </row>
    <row r="279" spans="2:7" x14ac:dyDescent="0.25">
      <c r="B279" s="57"/>
      <c r="C279" s="55" t="s">
        <v>726</v>
      </c>
      <c r="D279" s="55"/>
      <c r="E279" s="55"/>
      <c r="F279" s="71">
        <v>54.239101659786414</v>
      </c>
      <c r="G279" s="64">
        <v>4.029850921866323E-2</v>
      </c>
    </row>
    <row r="280" spans="2:7" x14ac:dyDescent="0.25">
      <c r="B280" s="58" t="s">
        <v>31</v>
      </c>
      <c r="C280" s="58"/>
      <c r="D280" s="58"/>
      <c r="E280" s="58"/>
      <c r="F280" s="72">
        <v>1345.9332047615039</v>
      </c>
      <c r="G280" s="60">
        <v>2.246545085706585E-2</v>
      </c>
    </row>
    <row r="281" spans="2:7" x14ac:dyDescent="0.25">
      <c r="B281" s="61" t="s">
        <v>711</v>
      </c>
      <c r="C281" s="55" t="s">
        <v>2</v>
      </c>
      <c r="D281" s="42" t="s">
        <v>728</v>
      </c>
      <c r="E281" s="42" t="s">
        <v>695</v>
      </c>
      <c r="F281" s="70">
        <v>6.6105522559032766</v>
      </c>
      <c r="G281" s="56">
        <v>1</v>
      </c>
    </row>
    <row r="282" spans="2:7" x14ac:dyDescent="0.25">
      <c r="B282" s="61"/>
      <c r="C282" s="55"/>
      <c r="D282" s="42" t="s">
        <v>867</v>
      </c>
      <c r="E282" s="42"/>
      <c r="F282" s="70">
        <v>6.6105522559032766</v>
      </c>
      <c r="G282" s="56">
        <v>7.6428057392672845E-3</v>
      </c>
    </row>
    <row r="283" spans="2:7" x14ac:dyDescent="0.25">
      <c r="B283" s="61"/>
      <c r="C283" s="55"/>
      <c r="D283" s="42" t="s">
        <v>750</v>
      </c>
      <c r="E283" s="42" t="s">
        <v>872</v>
      </c>
      <c r="F283" s="70">
        <v>2.1973850136058939</v>
      </c>
      <c r="G283" s="56">
        <v>2.5600780979861248E-3</v>
      </c>
    </row>
    <row r="284" spans="2:7" x14ac:dyDescent="0.25">
      <c r="B284" s="61"/>
      <c r="C284" s="55"/>
      <c r="D284" s="42"/>
      <c r="E284" s="42" t="s">
        <v>253</v>
      </c>
      <c r="F284" s="70">
        <v>6.6105522559032766</v>
      </c>
      <c r="G284" s="56">
        <v>7.7016680923655467E-3</v>
      </c>
    </row>
    <row r="285" spans="2:7" x14ac:dyDescent="0.25">
      <c r="B285" s="61"/>
      <c r="C285" s="55"/>
      <c r="D285" s="42"/>
      <c r="E285" s="42" t="s">
        <v>873</v>
      </c>
      <c r="F285" s="70">
        <v>74.586608652682997</v>
      </c>
      <c r="G285" s="56">
        <v>8.6897626966815661E-2</v>
      </c>
    </row>
    <row r="286" spans="2:7" x14ac:dyDescent="0.25">
      <c r="B286" s="61"/>
      <c r="C286" s="55"/>
      <c r="D286" s="42"/>
      <c r="E286" s="42" t="s">
        <v>852</v>
      </c>
      <c r="F286" s="70">
        <v>39.147300619957363</v>
      </c>
      <c r="G286" s="56">
        <v>4.5608824257871362E-2</v>
      </c>
    </row>
    <row r="287" spans="2:7" x14ac:dyDescent="0.25">
      <c r="B287" s="61"/>
      <c r="C287" s="55"/>
      <c r="D287" s="42"/>
      <c r="E287" s="42" t="s">
        <v>874</v>
      </c>
      <c r="F287" s="70">
        <v>6.6105522559032766</v>
      </c>
      <c r="G287" s="56">
        <v>7.7016680923655467E-3</v>
      </c>
    </row>
    <row r="288" spans="2:7" x14ac:dyDescent="0.25">
      <c r="B288" s="61"/>
      <c r="C288" s="55"/>
      <c r="D288" s="42"/>
      <c r="E288" s="42" t="s">
        <v>854</v>
      </c>
      <c r="F288" s="70">
        <v>78.379983502173587</v>
      </c>
      <c r="G288" s="56">
        <v>9.131712369110434E-2</v>
      </c>
    </row>
    <row r="289" spans="2:7" x14ac:dyDescent="0.25">
      <c r="B289" s="61"/>
      <c r="C289" s="55"/>
      <c r="D289" s="42"/>
      <c r="E289" s="42" t="s">
        <v>304</v>
      </c>
      <c r="F289" s="70">
        <v>92.547731582645866</v>
      </c>
      <c r="G289" s="56">
        <v>0.10782335329311765</v>
      </c>
    </row>
    <row r="290" spans="2:7" x14ac:dyDescent="0.25">
      <c r="B290" s="61"/>
      <c r="C290" s="55"/>
      <c r="D290" s="42"/>
      <c r="E290" s="42" t="s">
        <v>222</v>
      </c>
      <c r="F290" s="70">
        <v>1.8705338377469525</v>
      </c>
      <c r="G290" s="56">
        <v>2.1792779507946399E-3</v>
      </c>
    </row>
    <row r="291" spans="2:7" x14ac:dyDescent="0.25">
      <c r="B291" s="61"/>
      <c r="C291" s="55"/>
      <c r="D291" s="42"/>
      <c r="E291" s="42" t="s">
        <v>300</v>
      </c>
      <c r="F291" s="70">
        <v>153.91323572352232</v>
      </c>
      <c r="G291" s="56">
        <v>0.17931764407520223</v>
      </c>
    </row>
    <row r="292" spans="2:7" x14ac:dyDescent="0.25">
      <c r="B292" s="61"/>
      <c r="C292" s="55"/>
      <c r="D292" s="42"/>
      <c r="E292" s="42" t="s">
        <v>875</v>
      </c>
      <c r="F292" s="70">
        <v>6.6105522559032766</v>
      </c>
      <c r="G292" s="56">
        <v>7.7016680923655467E-3</v>
      </c>
    </row>
    <row r="293" spans="2:7" x14ac:dyDescent="0.25">
      <c r="B293" s="61"/>
      <c r="C293" s="55"/>
      <c r="D293" s="42"/>
      <c r="E293" s="42" t="s">
        <v>876</v>
      </c>
      <c r="F293" s="70">
        <v>13.221104511806553</v>
      </c>
      <c r="G293" s="56">
        <v>1.5403336184731093E-2</v>
      </c>
    </row>
    <row r="294" spans="2:7" x14ac:dyDescent="0.25">
      <c r="B294" s="61"/>
      <c r="C294" s="55"/>
      <c r="D294" s="42"/>
      <c r="E294" s="42" t="s">
        <v>291</v>
      </c>
      <c r="F294" s="70">
        <v>1.8705338377469525</v>
      </c>
      <c r="G294" s="56">
        <v>2.1792779507946399E-3</v>
      </c>
    </row>
    <row r="295" spans="2:7" x14ac:dyDescent="0.25">
      <c r="B295" s="61"/>
      <c r="C295" s="55"/>
      <c r="D295" s="42"/>
      <c r="E295" s="42" t="s">
        <v>299</v>
      </c>
      <c r="F295" s="70">
        <v>6.6105522559032766</v>
      </c>
      <c r="G295" s="56">
        <v>7.7016680923655467E-3</v>
      </c>
    </row>
    <row r="296" spans="2:7" x14ac:dyDescent="0.25">
      <c r="B296" s="61"/>
      <c r="C296" s="55"/>
      <c r="D296" s="42"/>
      <c r="E296" s="42" t="s">
        <v>877</v>
      </c>
      <c r="F296" s="70">
        <v>15.333107263153567</v>
      </c>
      <c r="G296" s="56">
        <v>1.7863939107355589E-2</v>
      </c>
    </row>
    <row r="297" spans="2:7" x14ac:dyDescent="0.25">
      <c r="B297" s="61"/>
      <c r="C297" s="55"/>
      <c r="D297" s="42"/>
      <c r="E297" s="42" t="s">
        <v>878</v>
      </c>
      <c r="F297" s="70">
        <v>6.6105522559032766</v>
      </c>
      <c r="G297" s="56">
        <v>7.7016680923655467E-3</v>
      </c>
    </row>
    <row r="298" spans="2:7" x14ac:dyDescent="0.25">
      <c r="B298" s="61"/>
      <c r="C298" s="55"/>
      <c r="D298" s="42"/>
      <c r="E298" s="42" t="s">
        <v>879</v>
      </c>
      <c r="F298" s="70">
        <v>118.71539660439672</v>
      </c>
      <c r="G298" s="56">
        <v>0.13831016633808774</v>
      </c>
    </row>
    <row r="299" spans="2:7" x14ac:dyDescent="0.25">
      <c r="B299" s="61"/>
      <c r="C299" s="55"/>
      <c r="D299" s="42"/>
      <c r="E299" s="42" t="s">
        <v>856</v>
      </c>
      <c r="F299" s="70">
        <v>60.934873487673038</v>
      </c>
      <c r="G299" s="56">
        <v>7.0992581661124293E-2</v>
      </c>
    </row>
    <row r="300" spans="2:7" x14ac:dyDescent="0.25">
      <c r="B300" s="61"/>
      <c r="C300" s="55"/>
      <c r="D300" s="42"/>
      <c r="E300" s="42" t="s">
        <v>880</v>
      </c>
      <c r="F300" s="70">
        <v>87.050231335427185</v>
      </c>
      <c r="G300" s="56">
        <v>0.10141845388339497</v>
      </c>
    </row>
    <row r="301" spans="2:7" x14ac:dyDescent="0.25">
      <c r="B301" s="61"/>
      <c r="C301" s="55"/>
      <c r="D301" s="42"/>
      <c r="E301" s="42" t="s">
        <v>881</v>
      </c>
      <c r="F301" s="70">
        <v>6.6105522559032766</v>
      </c>
      <c r="G301" s="56">
        <v>7.7016680923655467E-3</v>
      </c>
    </row>
    <row r="302" spans="2:7" x14ac:dyDescent="0.25">
      <c r="B302" s="61"/>
      <c r="C302" s="55"/>
      <c r="D302" s="42"/>
      <c r="E302" s="42" t="s">
        <v>296</v>
      </c>
      <c r="F302" s="70">
        <v>8.7225550072502891</v>
      </c>
      <c r="G302" s="56">
        <v>1.0162271014990039E-2</v>
      </c>
    </row>
    <row r="303" spans="2:7" x14ac:dyDescent="0.25">
      <c r="B303" s="61"/>
      <c r="C303" s="55"/>
      <c r="D303" s="42"/>
      <c r="E303" s="42" t="s">
        <v>882</v>
      </c>
      <c r="F303" s="70">
        <v>15.418489525412447</v>
      </c>
      <c r="G303" s="56">
        <v>1.7963414282717218E-2</v>
      </c>
    </row>
    <row r="304" spans="2:7" x14ac:dyDescent="0.25">
      <c r="B304" s="61"/>
      <c r="C304" s="55"/>
      <c r="D304" s="42"/>
      <c r="E304" s="42" t="s">
        <v>167</v>
      </c>
      <c r="F304" s="70">
        <v>6.6105522559032766</v>
      </c>
      <c r="G304" s="56">
        <v>7.7016680923655467E-3</v>
      </c>
    </row>
    <row r="305" spans="2:7" x14ac:dyDescent="0.25">
      <c r="B305" s="61"/>
      <c r="C305" s="55"/>
      <c r="D305" s="42"/>
      <c r="E305" s="42" t="s">
        <v>302</v>
      </c>
      <c r="F305" s="70">
        <v>34.923295117263336</v>
      </c>
      <c r="G305" s="56">
        <v>4.0687618412622376E-2</v>
      </c>
    </row>
    <row r="306" spans="2:7" x14ac:dyDescent="0.25">
      <c r="B306" s="61"/>
      <c r="C306" s="55"/>
      <c r="D306" s="42"/>
      <c r="E306" s="42" t="s">
        <v>339</v>
      </c>
      <c r="F306" s="70">
        <v>6.6105522559032766</v>
      </c>
      <c r="G306" s="56">
        <v>7.7016680923655467E-3</v>
      </c>
    </row>
    <row r="307" spans="2:7" x14ac:dyDescent="0.25">
      <c r="B307" s="61"/>
      <c r="C307" s="55"/>
      <c r="D307" s="42"/>
      <c r="E307" s="42" t="s">
        <v>345</v>
      </c>
      <c r="F307" s="70">
        <v>6.6105522559032766</v>
      </c>
      <c r="G307" s="56">
        <v>7.7016680923655467E-3</v>
      </c>
    </row>
    <row r="308" spans="2:7" x14ac:dyDescent="0.25">
      <c r="B308" s="61"/>
      <c r="C308" s="55"/>
      <c r="D308" s="42" t="s">
        <v>858</v>
      </c>
      <c r="E308" s="42"/>
      <c r="F308" s="70">
        <v>858.32733592559464</v>
      </c>
      <c r="G308" s="56">
        <v>0.99235719426073277</v>
      </c>
    </row>
    <row r="309" spans="2:7" x14ac:dyDescent="0.25">
      <c r="B309" s="61"/>
      <c r="C309" s="55" t="s">
        <v>367</v>
      </c>
      <c r="D309" s="55"/>
      <c r="E309" s="55"/>
      <c r="F309" s="71">
        <v>864.9378881814979</v>
      </c>
      <c r="G309" s="64">
        <v>0.99028978492173392</v>
      </c>
    </row>
    <row r="310" spans="2:7" x14ac:dyDescent="0.25">
      <c r="B310" s="61"/>
      <c r="C310" s="55" t="s">
        <v>5</v>
      </c>
      <c r="D310" s="42" t="s">
        <v>695</v>
      </c>
      <c r="E310" s="42" t="s">
        <v>695</v>
      </c>
      <c r="F310" s="70">
        <v>6.6105522559032766</v>
      </c>
      <c r="G310" s="56">
        <v>1</v>
      </c>
    </row>
    <row r="311" spans="2:7" x14ac:dyDescent="0.25">
      <c r="B311" s="61"/>
      <c r="C311" s="55"/>
      <c r="D311" s="42" t="s">
        <v>696</v>
      </c>
      <c r="E311" s="42"/>
      <c r="F311" s="70">
        <v>6.6105522559032766</v>
      </c>
      <c r="G311" s="56">
        <v>1</v>
      </c>
    </row>
    <row r="312" spans="2:7" x14ac:dyDescent="0.25">
      <c r="B312" s="61"/>
      <c r="C312" s="55" t="s">
        <v>368</v>
      </c>
      <c r="D312" s="55"/>
      <c r="E312" s="55"/>
      <c r="F312" s="71">
        <v>6.6105522559032766</v>
      </c>
      <c r="G312" s="64">
        <v>7.5685924517375925E-3</v>
      </c>
    </row>
    <row r="313" spans="2:7" x14ac:dyDescent="0.25">
      <c r="B313" s="61"/>
      <c r="C313" s="55" t="s">
        <v>723</v>
      </c>
      <c r="D313" s="42" t="s">
        <v>756</v>
      </c>
      <c r="E313" s="42" t="s">
        <v>695</v>
      </c>
      <c r="F313" s="70">
        <v>1.8705338377469525</v>
      </c>
      <c r="G313" s="56">
        <v>1</v>
      </c>
    </row>
    <row r="314" spans="2:7" x14ac:dyDescent="0.25">
      <c r="B314" s="61"/>
      <c r="C314" s="55"/>
      <c r="D314" s="42" t="s">
        <v>883</v>
      </c>
      <c r="E314" s="42"/>
      <c r="F314" s="70">
        <v>1.8705338377469525</v>
      </c>
      <c r="G314" s="56">
        <v>1</v>
      </c>
    </row>
    <row r="315" spans="2:7" x14ac:dyDescent="0.25">
      <c r="B315" s="57"/>
      <c r="C315" s="55" t="s">
        <v>726</v>
      </c>
      <c r="D315" s="55"/>
      <c r="E315" s="55"/>
      <c r="F315" s="71">
        <v>1.8705338377469525</v>
      </c>
      <c r="G315" s="64">
        <v>2.1416226265284785E-3</v>
      </c>
    </row>
    <row r="316" spans="2:7" x14ac:dyDescent="0.25">
      <c r="B316" s="58" t="s">
        <v>712</v>
      </c>
      <c r="C316" s="58"/>
      <c r="D316" s="58"/>
      <c r="E316" s="58"/>
      <c r="F316" s="72">
        <v>873.41897427514812</v>
      </c>
      <c r="G316" s="60">
        <v>1.457854741586833E-2</v>
      </c>
    </row>
    <row r="317" spans="2:7" x14ac:dyDescent="0.25">
      <c r="B317" s="61" t="s">
        <v>713</v>
      </c>
      <c r="C317" s="55" t="s">
        <v>2</v>
      </c>
      <c r="D317" s="42" t="s">
        <v>729</v>
      </c>
      <c r="E317" s="42" t="s">
        <v>153</v>
      </c>
      <c r="F317" s="70">
        <v>48.593776411832486</v>
      </c>
      <c r="G317" s="56">
        <v>0.13498513227282849</v>
      </c>
    </row>
    <row r="318" spans="2:7" x14ac:dyDescent="0.25">
      <c r="B318" s="61"/>
      <c r="C318" s="55"/>
      <c r="D318" s="42"/>
      <c r="E318" s="42" t="s">
        <v>62</v>
      </c>
      <c r="F318" s="70">
        <v>2.8784688995215308</v>
      </c>
      <c r="G318" s="56">
        <v>7.9958902936904819E-3</v>
      </c>
    </row>
    <row r="319" spans="2:7" x14ac:dyDescent="0.25">
      <c r="B319" s="61"/>
      <c r="C319" s="55"/>
      <c r="D319" s="42"/>
      <c r="E319" s="42" t="s">
        <v>224</v>
      </c>
      <c r="F319" s="70">
        <v>2.6996542451018057</v>
      </c>
      <c r="G319" s="56">
        <v>7.4991740151571411E-3</v>
      </c>
    </row>
    <row r="320" spans="2:7" x14ac:dyDescent="0.25">
      <c r="B320" s="61"/>
      <c r="C320" s="55"/>
      <c r="D320" s="42"/>
      <c r="E320" s="42" t="s">
        <v>156</v>
      </c>
      <c r="F320" s="70">
        <v>5.3993084902036115</v>
      </c>
      <c r="G320" s="56">
        <v>1.4998348030314282E-2</v>
      </c>
    </row>
    <row r="321" spans="2:7" x14ac:dyDescent="0.25">
      <c r="B321" s="61"/>
      <c r="C321" s="55"/>
      <c r="D321" s="42"/>
      <c r="E321" s="42" t="s">
        <v>154</v>
      </c>
      <c r="F321" s="70">
        <v>3.4105263157894736</v>
      </c>
      <c r="G321" s="56">
        <v>9.4738540580827403E-3</v>
      </c>
    </row>
    <row r="322" spans="2:7" x14ac:dyDescent="0.25">
      <c r="B322" s="61"/>
      <c r="C322" s="55"/>
      <c r="D322" s="42"/>
      <c r="E322" s="42" t="s">
        <v>158</v>
      </c>
      <c r="F322" s="70">
        <v>2.8784688995215308</v>
      </c>
      <c r="G322" s="56">
        <v>7.9958902936904819E-3</v>
      </c>
    </row>
    <row r="323" spans="2:7" x14ac:dyDescent="0.25">
      <c r="B323" s="61"/>
      <c r="C323" s="55"/>
      <c r="D323" s="42"/>
      <c r="E323" s="42" t="s">
        <v>200</v>
      </c>
      <c r="F323" s="70">
        <v>5.3993084902036115</v>
      </c>
      <c r="G323" s="56">
        <v>1.4998348030314282E-2</v>
      </c>
    </row>
    <row r="324" spans="2:7" x14ac:dyDescent="0.25">
      <c r="B324" s="61"/>
      <c r="C324" s="55"/>
      <c r="D324" s="42"/>
      <c r="E324" s="42" t="s">
        <v>152</v>
      </c>
      <c r="F324" s="70">
        <v>2.6996542451018057</v>
      </c>
      <c r="G324" s="56">
        <v>7.4991740151571411E-3</v>
      </c>
    </row>
    <row r="325" spans="2:7" x14ac:dyDescent="0.25">
      <c r="B325" s="61"/>
      <c r="C325" s="55"/>
      <c r="D325" s="42"/>
      <c r="E325" s="42" t="s">
        <v>340</v>
      </c>
      <c r="F325" s="70">
        <v>2.6996542451018057</v>
      </c>
      <c r="G325" s="56">
        <v>7.4991740151571411E-3</v>
      </c>
    </row>
    <row r="326" spans="2:7" x14ac:dyDescent="0.25">
      <c r="B326" s="61"/>
      <c r="C326" s="55"/>
      <c r="D326" s="42"/>
      <c r="E326" s="42" t="s">
        <v>150</v>
      </c>
      <c r="F326" s="70">
        <v>143.03468026403115</v>
      </c>
      <c r="G326" s="56">
        <v>0.39732567955637677</v>
      </c>
    </row>
    <row r="327" spans="2:7" x14ac:dyDescent="0.25">
      <c r="B327" s="61"/>
      <c r="C327" s="55"/>
      <c r="D327" s="42"/>
      <c r="E327" s="42" t="s">
        <v>149</v>
      </c>
      <c r="F327" s="70">
        <v>13.677085879928756</v>
      </c>
      <c r="G327" s="56">
        <v>3.7992586354319048E-2</v>
      </c>
    </row>
    <row r="328" spans="2:7" x14ac:dyDescent="0.25">
      <c r="B328" s="61"/>
      <c r="C328" s="55"/>
      <c r="D328" s="42"/>
      <c r="E328" s="42" t="s">
        <v>230</v>
      </c>
      <c r="F328" s="70">
        <v>2.6996542451018057</v>
      </c>
      <c r="G328" s="56">
        <v>7.4991740151571411E-3</v>
      </c>
    </row>
    <row r="329" spans="2:7" x14ac:dyDescent="0.25">
      <c r="B329" s="61"/>
      <c r="C329" s="55"/>
      <c r="D329" s="42"/>
      <c r="E329" s="42" t="s">
        <v>229</v>
      </c>
      <c r="F329" s="70">
        <v>5.3993084902036115</v>
      </c>
      <c r="G329" s="56">
        <v>1.4998348030314282E-2</v>
      </c>
    </row>
    <row r="330" spans="2:7" x14ac:dyDescent="0.25">
      <c r="B330" s="61"/>
      <c r="C330" s="55"/>
      <c r="D330" s="42"/>
      <c r="E330" s="42" t="s">
        <v>66</v>
      </c>
      <c r="F330" s="70">
        <v>98.669361925051518</v>
      </c>
      <c r="G330" s="56">
        <v>0.27408647473394437</v>
      </c>
    </row>
    <row r="331" spans="2:7" x14ac:dyDescent="0.25">
      <c r="B331" s="61"/>
      <c r="C331" s="55"/>
      <c r="D331" s="42"/>
      <c r="E331" s="42" t="s">
        <v>157</v>
      </c>
      <c r="F331" s="70">
        <v>2.6996542451018057</v>
      </c>
      <c r="G331" s="56">
        <v>7.4991740151571411E-3</v>
      </c>
    </row>
    <row r="332" spans="2:7" x14ac:dyDescent="0.25">
      <c r="B332" s="61"/>
      <c r="C332" s="55"/>
      <c r="D332" s="42"/>
      <c r="E332" s="42" t="s">
        <v>223</v>
      </c>
      <c r="F332" s="70">
        <v>6.7368421052631577E-2</v>
      </c>
      <c r="G332" s="56">
        <v>1.8713785793743684E-4</v>
      </c>
    </row>
    <row r="333" spans="2:7" x14ac:dyDescent="0.25">
      <c r="B333" s="61"/>
      <c r="C333" s="55"/>
      <c r="D333" s="42"/>
      <c r="E333" s="42" t="s">
        <v>160</v>
      </c>
      <c r="F333" s="70">
        <v>14.387957950616421</v>
      </c>
      <c r="G333" s="56">
        <v>3.9967266397244641E-2</v>
      </c>
    </row>
    <row r="334" spans="2:7" x14ac:dyDescent="0.25">
      <c r="B334" s="61"/>
      <c r="C334" s="55"/>
      <c r="D334" s="42"/>
      <c r="E334" s="42" t="s">
        <v>238</v>
      </c>
      <c r="F334" s="70">
        <v>2.6996542451018057</v>
      </c>
      <c r="G334" s="56">
        <v>7.4991740151571411E-3</v>
      </c>
    </row>
    <row r="335" spans="2:7" x14ac:dyDescent="0.25">
      <c r="B335" s="61"/>
      <c r="C335" s="55"/>
      <c r="D335" s="42" t="s">
        <v>848</v>
      </c>
      <c r="E335" s="42"/>
      <c r="F335" s="70">
        <v>359.99354590856711</v>
      </c>
      <c r="G335" s="56">
        <v>0.99255664499925012</v>
      </c>
    </row>
    <row r="336" spans="2:7" x14ac:dyDescent="0.25">
      <c r="B336" s="61"/>
      <c r="C336" s="55"/>
      <c r="D336" s="42" t="s">
        <v>750</v>
      </c>
      <c r="E336" s="42" t="s">
        <v>286</v>
      </c>
      <c r="F336" s="70">
        <v>2.6996542451018057</v>
      </c>
      <c r="G336" s="56">
        <v>1</v>
      </c>
    </row>
    <row r="337" spans="2:7" x14ac:dyDescent="0.25">
      <c r="B337" s="61"/>
      <c r="C337" s="55"/>
      <c r="D337" s="42" t="s">
        <v>858</v>
      </c>
      <c r="E337" s="42"/>
      <c r="F337" s="70">
        <v>2.6996542451018057</v>
      </c>
      <c r="G337" s="56">
        <v>7.4433550007499275E-3</v>
      </c>
    </row>
    <row r="338" spans="2:7" x14ac:dyDescent="0.25">
      <c r="B338" s="61"/>
      <c r="C338" s="55" t="s">
        <v>367</v>
      </c>
      <c r="D338" s="55"/>
      <c r="E338" s="55"/>
      <c r="F338" s="71">
        <v>362.6932001536689</v>
      </c>
      <c r="G338" s="64">
        <v>0.99261163919162054</v>
      </c>
    </row>
    <row r="339" spans="2:7" x14ac:dyDescent="0.25">
      <c r="B339" s="61"/>
      <c r="C339" s="55" t="s">
        <v>723</v>
      </c>
      <c r="D339" s="42" t="s">
        <v>725</v>
      </c>
      <c r="E339" s="42" t="s">
        <v>283</v>
      </c>
      <c r="F339" s="70">
        <v>2.6996542451018057</v>
      </c>
      <c r="G339" s="56">
        <v>1</v>
      </c>
    </row>
    <row r="340" spans="2:7" x14ac:dyDescent="0.25">
      <c r="B340" s="61"/>
      <c r="C340" s="55"/>
      <c r="D340" s="42" t="s">
        <v>846</v>
      </c>
      <c r="E340" s="42"/>
      <c r="F340" s="70">
        <v>2.6996542451018057</v>
      </c>
      <c r="G340" s="56">
        <v>1</v>
      </c>
    </row>
    <row r="341" spans="2:7" x14ac:dyDescent="0.25">
      <c r="B341" s="57"/>
      <c r="C341" s="55" t="s">
        <v>726</v>
      </c>
      <c r="D341" s="55"/>
      <c r="E341" s="55"/>
      <c r="F341" s="71">
        <v>2.6996542451018057</v>
      </c>
      <c r="G341" s="64">
        <v>7.3883608083795309E-3</v>
      </c>
    </row>
    <row r="342" spans="2:7" x14ac:dyDescent="0.25">
      <c r="B342" s="58" t="s">
        <v>714</v>
      </c>
      <c r="C342" s="58"/>
      <c r="D342" s="58"/>
      <c r="E342" s="58"/>
      <c r="F342" s="72">
        <v>365.39285439877068</v>
      </c>
      <c r="G342" s="60">
        <v>6.0989023712162338E-3</v>
      </c>
    </row>
    <row r="343" spans="2:7" x14ac:dyDescent="0.25">
      <c r="B343" s="61" t="s">
        <v>715</v>
      </c>
      <c r="C343" s="55" t="s">
        <v>2</v>
      </c>
      <c r="D343" s="42" t="s">
        <v>780</v>
      </c>
      <c r="E343" s="42" t="s">
        <v>695</v>
      </c>
      <c r="F343" s="70">
        <v>14.742448524461535</v>
      </c>
      <c r="G343" s="56">
        <v>1</v>
      </c>
    </row>
    <row r="344" spans="2:7" x14ac:dyDescent="0.25">
      <c r="B344" s="61"/>
      <c r="C344" s="55"/>
      <c r="D344" s="42" t="s">
        <v>884</v>
      </c>
      <c r="E344" s="42"/>
      <c r="F344" s="70">
        <v>14.742448524461535</v>
      </c>
      <c r="G344" s="56">
        <v>2.0211893250170572E-3</v>
      </c>
    </row>
    <row r="345" spans="2:7" x14ac:dyDescent="0.25">
      <c r="B345" s="61"/>
      <c r="C345" s="55"/>
      <c r="D345" s="42" t="s">
        <v>766</v>
      </c>
      <c r="E345" s="42" t="s">
        <v>695</v>
      </c>
      <c r="F345" s="70">
        <v>9.1468790774874424</v>
      </c>
      <c r="G345" s="56">
        <v>1</v>
      </c>
    </row>
    <row r="346" spans="2:7" x14ac:dyDescent="0.25">
      <c r="B346" s="61"/>
      <c r="C346" s="55"/>
      <c r="D346" s="42" t="s">
        <v>885</v>
      </c>
      <c r="E346" s="42"/>
      <c r="F346" s="70">
        <v>9.1468790774874424</v>
      </c>
      <c r="G346" s="56">
        <v>1.254036893394189E-3</v>
      </c>
    </row>
    <row r="347" spans="2:7" x14ac:dyDescent="0.25">
      <c r="B347" s="61"/>
      <c r="C347" s="55"/>
      <c r="D347" s="42" t="s">
        <v>788</v>
      </c>
      <c r="E347" s="42" t="s">
        <v>695</v>
      </c>
      <c r="F347" s="70">
        <v>14.742448524461535</v>
      </c>
      <c r="G347" s="56">
        <v>1</v>
      </c>
    </row>
    <row r="348" spans="2:7" x14ac:dyDescent="0.25">
      <c r="B348" s="61"/>
      <c r="C348" s="55"/>
      <c r="D348" s="42" t="s">
        <v>886</v>
      </c>
      <c r="E348" s="42"/>
      <c r="F348" s="70">
        <v>14.742448524461535</v>
      </c>
      <c r="G348" s="56">
        <v>2.0211893250170572E-3</v>
      </c>
    </row>
    <row r="349" spans="2:7" x14ac:dyDescent="0.25">
      <c r="B349" s="61"/>
      <c r="C349" s="55"/>
      <c r="D349" s="42" t="s">
        <v>789</v>
      </c>
      <c r="E349" s="42" t="s">
        <v>695</v>
      </c>
      <c r="F349" s="70">
        <v>27.208645110491162</v>
      </c>
      <c r="G349" s="56">
        <v>1</v>
      </c>
    </row>
    <row r="350" spans="2:7" x14ac:dyDescent="0.25">
      <c r="B350" s="61"/>
      <c r="C350" s="55"/>
      <c r="D350" s="42" t="s">
        <v>887</v>
      </c>
      <c r="E350" s="42"/>
      <c r="F350" s="70">
        <v>27.208645110491162</v>
      </c>
      <c r="G350" s="56">
        <v>3.7303045660463602E-3</v>
      </c>
    </row>
    <row r="351" spans="2:7" x14ac:dyDescent="0.25">
      <c r="B351" s="61"/>
      <c r="C351" s="55"/>
      <c r="D351" s="42" t="s">
        <v>790</v>
      </c>
      <c r="E351" s="42" t="s">
        <v>695</v>
      </c>
      <c r="F351" s="70">
        <v>6.8906252626805244</v>
      </c>
      <c r="G351" s="56">
        <v>1</v>
      </c>
    </row>
    <row r="352" spans="2:7" x14ac:dyDescent="0.25">
      <c r="B352" s="61"/>
      <c r="C352" s="55"/>
      <c r="D352" s="42" t="s">
        <v>888</v>
      </c>
      <c r="E352" s="42"/>
      <c r="F352" s="70">
        <v>6.8906252626805244</v>
      </c>
      <c r="G352" s="56">
        <v>9.4470455165665383E-4</v>
      </c>
    </row>
    <row r="353" spans="2:7" x14ac:dyDescent="0.25">
      <c r="B353" s="61"/>
      <c r="C353" s="55"/>
      <c r="D353" s="42" t="s">
        <v>775</v>
      </c>
      <c r="E353" s="42" t="s">
        <v>695</v>
      </c>
      <c r="F353" s="70">
        <v>50.865980590468979</v>
      </c>
      <c r="G353" s="56">
        <v>1</v>
      </c>
    </row>
    <row r="354" spans="2:7" x14ac:dyDescent="0.25">
      <c r="B354" s="61"/>
      <c r="C354" s="55"/>
      <c r="D354" s="42" t="s">
        <v>889</v>
      </c>
      <c r="E354" s="42"/>
      <c r="F354" s="70">
        <v>50.865980590468979</v>
      </c>
      <c r="G354" s="56">
        <v>6.9737246703214005E-3</v>
      </c>
    </row>
    <row r="355" spans="2:7" x14ac:dyDescent="0.25">
      <c r="B355" s="61"/>
      <c r="C355" s="55"/>
      <c r="D355" s="42" t="s">
        <v>727</v>
      </c>
      <c r="E355" s="42" t="s">
        <v>189</v>
      </c>
      <c r="F355" s="70">
        <v>58.96979409784614</v>
      </c>
      <c r="G355" s="56">
        <v>1.1249295379613156E-2</v>
      </c>
    </row>
    <row r="356" spans="2:7" x14ac:dyDescent="0.25">
      <c r="B356" s="61"/>
      <c r="C356" s="55"/>
      <c r="D356" s="42"/>
      <c r="E356" s="42" t="s">
        <v>106</v>
      </c>
      <c r="F356" s="70">
        <v>14.742448524461535</v>
      </c>
      <c r="G356" s="56">
        <v>2.8123238449032891E-3</v>
      </c>
    </row>
    <row r="357" spans="2:7" x14ac:dyDescent="0.25">
      <c r="B357" s="61"/>
      <c r="C357" s="55"/>
      <c r="D357" s="42"/>
      <c r="E357" s="42" t="s">
        <v>308</v>
      </c>
      <c r="F357" s="70">
        <v>23.657335479977817</v>
      </c>
      <c r="G357" s="56">
        <v>4.512960555149592E-3</v>
      </c>
    </row>
    <row r="358" spans="2:7" x14ac:dyDescent="0.25">
      <c r="B358" s="61"/>
      <c r="C358" s="55"/>
      <c r="D358" s="42"/>
      <c r="E358" s="42" t="s">
        <v>84</v>
      </c>
      <c r="F358" s="70">
        <v>29.48489704892307</v>
      </c>
      <c r="G358" s="56">
        <v>5.6246476898065782E-3</v>
      </c>
    </row>
    <row r="359" spans="2:7" x14ac:dyDescent="0.25">
      <c r="B359" s="61"/>
      <c r="C359" s="55"/>
      <c r="D359" s="42"/>
      <c r="E359" s="42" t="s">
        <v>216</v>
      </c>
      <c r="F359" s="70">
        <v>53.374224650872051</v>
      </c>
      <c r="G359" s="56">
        <v>1.0181863917639486E-2</v>
      </c>
    </row>
    <row r="360" spans="2:7" x14ac:dyDescent="0.25">
      <c r="B360" s="61"/>
      <c r="C360" s="55"/>
      <c r="D360" s="42"/>
      <c r="E360" s="42" t="s">
        <v>194</v>
      </c>
      <c r="F360" s="70">
        <v>29.48489704892307</v>
      </c>
      <c r="G360" s="56">
        <v>5.6246476898065782E-3</v>
      </c>
    </row>
    <row r="361" spans="2:7" x14ac:dyDescent="0.25">
      <c r="B361" s="61"/>
      <c r="C361" s="55"/>
      <c r="D361" s="42"/>
      <c r="E361" s="42" t="s">
        <v>265</v>
      </c>
      <c r="F361" s="70">
        <v>14.742448524461535</v>
      </c>
      <c r="G361" s="56">
        <v>2.8123238449032891E-3</v>
      </c>
    </row>
    <row r="362" spans="2:7" x14ac:dyDescent="0.25">
      <c r="B362" s="61"/>
      <c r="C362" s="55"/>
      <c r="D362" s="42"/>
      <c r="E362" s="42" t="s">
        <v>121</v>
      </c>
      <c r="F362" s="70">
        <v>111.15082862764655</v>
      </c>
      <c r="G362" s="56">
        <v>2.1203541949739103E-2</v>
      </c>
    </row>
    <row r="363" spans="2:7" x14ac:dyDescent="0.25">
      <c r="B363" s="61"/>
      <c r="C363" s="55"/>
      <c r="D363" s="42"/>
      <c r="E363" s="42" t="s">
        <v>87</v>
      </c>
      <c r="F363" s="70">
        <v>65.860419360526663</v>
      </c>
      <c r="G363" s="56">
        <v>1.2563776464649689E-2</v>
      </c>
    </row>
    <row r="364" spans="2:7" x14ac:dyDescent="0.25">
      <c r="B364" s="61"/>
      <c r="C364" s="55"/>
      <c r="D364" s="42"/>
      <c r="E364" s="42" t="s">
        <v>173</v>
      </c>
      <c r="F364" s="70">
        <v>53.374224650872051</v>
      </c>
      <c r="G364" s="56">
        <v>1.0181863917639486E-2</v>
      </c>
    </row>
    <row r="365" spans="2:7" x14ac:dyDescent="0.25">
      <c r="B365" s="61"/>
      <c r="C365" s="55"/>
      <c r="D365" s="42"/>
      <c r="E365" s="42" t="s">
        <v>91</v>
      </c>
      <c r="F365" s="70">
        <v>174.40113823313536</v>
      </c>
      <c r="G365" s="56">
        <v>3.3269404252455115E-2</v>
      </c>
    </row>
    <row r="366" spans="2:7" x14ac:dyDescent="0.25">
      <c r="B366" s="61"/>
      <c r="C366" s="55"/>
      <c r="D366" s="42"/>
      <c r="E366" s="42" t="s">
        <v>123</v>
      </c>
      <c r="F366" s="70">
        <v>502.15618897446569</v>
      </c>
      <c r="G366" s="56">
        <v>9.5793166364149349E-2</v>
      </c>
    </row>
    <row r="367" spans="2:7" x14ac:dyDescent="0.25">
      <c r="B367" s="61"/>
      <c r="C367" s="55"/>
      <c r="D367" s="42"/>
      <c r="E367" s="42" t="s">
        <v>126</v>
      </c>
      <c r="F367" s="70">
        <v>58.96979409784614</v>
      </c>
      <c r="G367" s="56">
        <v>1.1249295379613156E-2</v>
      </c>
    </row>
    <row r="368" spans="2:7" x14ac:dyDescent="0.25">
      <c r="B368" s="61"/>
      <c r="C368" s="55"/>
      <c r="D368" s="42"/>
      <c r="E368" s="42" t="s">
        <v>98</v>
      </c>
      <c r="F368" s="70">
        <v>36.375522311603596</v>
      </c>
      <c r="G368" s="56">
        <v>6.9391287748431108E-3</v>
      </c>
    </row>
    <row r="369" spans="2:7" x14ac:dyDescent="0.25">
      <c r="B369" s="61"/>
      <c r="C369" s="55"/>
      <c r="D369" s="42"/>
      <c r="E369" s="42" t="s">
        <v>172</v>
      </c>
      <c r="F369" s="70">
        <v>38.631776126410514</v>
      </c>
      <c r="G369" s="56">
        <v>7.3695400727361972E-3</v>
      </c>
    </row>
    <row r="370" spans="2:7" x14ac:dyDescent="0.25">
      <c r="B370" s="61"/>
      <c r="C370" s="55"/>
      <c r="D370" s="42"/>
      <c r="E370" s="42" t="s">
        <v>104</v>
      </c>
      <c r="F370" s="70">
        <v>176.90938229353841</v>
      </c>
      <c r="G370" s="56">
        <v>3.3747886138839465E-2</v>
      </c>
    </row>
    <row r="371" spans="2:7" x14ac:dyDescent="0.25">
      <c r="B371" s="61"/>
      <c r="C371" s="55"/>
      <c r="D371" s="42"/>
      <c r="E371" s="42" t="s">
        <v>168</v>
      </c>
      <c r="F371" s="70">
        <v>82.859121699795125</v>
      </c>
      <c r="G371" s="56">
        <v>1.5806511607446064E-2</v>
      </c>
    </row>
    <row r="372" spans="2:7" x14ac:dyDescent="0.25">
      <c r="B372" s="61"/>
      <c r="C372" s="55"/>
      <c r="D372" s="42"/>
      <c r="E372" s="42" t="s">
        <v>890</v>
      </c>
      <c r="F372" s="70">
        <v>14.742448524461535</v>
      </c>
      <c r="G372" s="56">
        <v>2.8123238449032891E-3</v>
      </c>
    </row>
    <row r="373" spans="2:7" x14ac:dyDescent="0.25">
      <c r="B373" s="61"/>
      <c r="C373" s="55"/>
      <c r="D373" s="42"/>
      <c r="E373" s="42" t="s">
        <v>115</v>
      </c>
      <c r="F373" s="70">
        <v>6.8906252626805244</v>
      </c>
      <c r="G373" s="56">
        <v>1.3144810850365327E-3</v>
      </c>
    </row>
    <row r="374" spans="2:7" x14ac:dyDescent="0.25">
      <c r="B374" s="61"/>
      <c r="C374" s="55"/>
      <c r="D374" s="42"/>
      <c r="E374" s="42" t="s">
        <v>840</v>
      </c>
      <c r="F374" s="70">
        <v>29.48489704892307</v>
      </c>
      <c r="G374" s="56">
        <v>5.6246476898065782E-3</v>
      </c>
    </row>
    <row r="375" spans="2:7" x14ac:dyDescent="0.25">
      <c r="B375" s="61"/>
      <c r="C375" s="55"/>
      <c r="D375" s="42"/>
      <c r="E375" s="42" t="s">
        <v>125</v>
      </c>
      <c r="F375" s="70">
        <v>117.93958819569228</v>
      </c>
      <c r="G375" s="56">
        <v>2.2498590759226313E-2</v>
      </c>
    </row>
    <row r="376" spans="2:7" x14ac:dyDescent="0.25">
      <c r="B376" s="61"/>
      <c r="C376" s="55"/>
      <c r="D376" s="42"/>
      <c r="E376" s="42" t="s">
        <v>180</v>
      </c>
      <c r="F376" s="70">
        <v>53.374224650872051</v>
      </c>
      <c r="G376" s="56">
        <v>1.0181863917639486E-2</v>
      </c>
    </row>
    <row r="377" spans="2:7" x14ac:dyDescent="0.25">
      <c r="B377" s="61"/>
      <c r="C377" s="55"/>
      <c r="D377" s="42"/>
      <c r="E377" s="42" t="s">
        <v>186</v>
      </c>
      <c r="F377" s="70">
        <v>14.742448524461535</v>
      </c>
      <c r="G377" s="56">
        <v>2.8123238449032891E-3</v>
      </c>
    </row>
    <row r="378" spans="2:7" x14ac:dyDescent="0.25">
      <c r="B378" s="61"/>
      <c r="C378" s="55"/>
      <c r="D378" s="42"/>
      <c r="E378" s="42" t="s">
        <v>108</v>
      </c>
      <c r="F378" s="70">
        <v>14.742448524461535</v>
      </c>
      <c r="G378" s="56">
        <v>2.8123238449032891E-3</v>
      </c>
    </row>
    <row r="379" spans="2:7" x14ac:dyDescent="0.25">
      <c r="B379" s="61"/>
      <c r="C379" s="55"/>
      <c r="D379" s="42"/>
      <c r="E379" s="42" t="s">
        <v>90</v>
      </c>
      <c r="F379" s="70">
        <v>1165.7433391048455</v>
      </c>
      <c r="G379" s="56">
        <v>0.22238149817256916</v>
      </c>
    </row>
    <row r="380" spans="2:7" x14ac:dyDescent="0.25">
      <c r="B380" s="61"/>
      <c r="C380" s="55"/>
      <c r="D380" s="42"/>
      <c r="E380" s="42" t="s">
        <v>170</v>
      </c>
      <c r="F380" s="70">
        <v>44.227345573384603</v>
      </c>
      <c r="G380" s="56">
        <v>8.4369715347098664E-3</v>
      </c>
    </row>
    <row r="381" spans="2:7" x14ac:dyDescent="0.25">
      <c r="B381" s="61"/>
      <c r="C381" s="55"/>
      <c r="D381" s="42"/>
      <c r="E381" s="42" t="s">
        <v>182</v>
      </c>
      <c r="F381" s="70">
        <v>8.9148869555162804</v>
      </c>
      <c r="G381" s="56">
        <v>1.7006367102463025E-3</v>
      </c>
    </row>
    <row r="382" spans="2:7" x14ac:dyDescent="0.25">
      <c r="B382" s="61"/>
      <c r="C382" s="55"/>
      <c r="D382" s="42"/>
      <c r="E382" s="42" t="s">
        <v>171</v>
      </c>
      <c r="F382" s="70">
        <v>29.48489704892307</v>
      </c>
      <c r="G382" s="56">
        <v>5.6246476898065782E-3</v>
      </c>
    </row>
    <row r="383" spans="2:7" x14ac:dyDescent="0.25">
      <c r="B383" s="61"/>
      <c r="C383" s="55"/>
      <c r="D383" s="42"/>
      <c r="E383" s="42" t="s">
        <v>89</v>
      </c>
      <c r="F383" s="70">
        <v>14.742448524461535</v>
      </c>
      <c r="G383" s="56">
        <v>2.8123238449032891E-3</v>
      </c>
    </row>
    <row r="384" spans="2:7" x14ac:dyDescent="0.25">
      <c r="B384" s="61"/>
      <c r="C384" s="55"/>
      <c r="D384" s="42"/>
      <c r="E384" s="42" t="s">
        <v>102</v>
      </c>
      <c r="F384" s="70">
        <v>14.742448524461535</v>
      </c>
      <c r="G384" s="56">
        <v>2.8123238449032891E-3</v>
      </c>
    </row>
    <row r="385" spans="2:7" x14ac:dyDescent="0.25">
      <c r="B385" s="61"/>
      <c r="C385" s="55"/>
      <c r="D385" s="42"/>
      <c r="E385" s="42" t="s">
        <v>195</v>
      </c>
      <c r="F385" s="70">
        <v>29.48489704892307</v>
      </c>
      <c r="G385" s="56">
        <v>5.6246476898065782E-3</v>
      </c>
    </row>
    <row r="386" spans="2:7" x14ac:dyDescent="0.25">
      <c r="B386" s="61"/>
      <c r="C386" s="55"/>
      <c r="D386" s="42"/>
      <c r="E386" s="42" t="s">
        <v>105</v>
      </c>
      <c r="F386" s="70">
        <v>247.96325630448166</v>
      </c>
      <c r="G386" s="56">
        <v>4.7302385164029612E-2</v>
      </c>
    </row>
    <row r="387" spans="2:7" x14ac:dyDescent="0.25">
      <c r="B387" s="61"/>
      <c r="C387" s="55"/>
      <c r="D387" s="42"/>
      <c r="E387" s="42" t="s">
        <v>313</v>
      </c>
      <c r="F387" s="70">
        <v>8.9148869555162804</v>
      </c>
      <c r="G387" s="56">
        <v>1.7006367102463025E-3</v>
      </c>
    </row>
    <row r="388" spans="2:7" x14ac:dyDescent="0.25">
      <c r="B388" s="61"/>
      <c r="C388" s="55"/>
      <c r="D388" s="42"/>
      <c r="E388" s="42" t="s">
        <v>169</v>
      </c>
      <c r="F388" s="70">
        <v>139.3206717372382</v>
      </c>
      <c r="G388" s="56">
        <v>2.6577325100674867E-2</v>
      </c>
    </row>
    <row r="389" spans="2:7" x14ac:dyDescent="0.25">
      <c r="B389" s="61"/>
      <c r="C389" s="55"/>
      <c r="D389" s="42"/>
      <c r="E389" s="42" t="s">
        <v>94</v>
      </c>
      <c r="F389" s="70">
        <v>88.454691146769207</v>
      </c>
      <c r="G389" s="56">
        <v>1.6873943069419733E-2</v>
      </c>
    </row>
    <row r="390" spans="2:7" x14ac:dyDescent="0.25">
      <c r="B390" s="61"/>
      <c r="C390" s="55"/>
      <c r="D390" s="42"/>
      <c r="E390" s="42" t="s">
        <v>190</v>
      </c>
      <c r="F390" s="70">
        <v>14.742448524461535</v>
      </c>
      <c r="G390" s="56">
        <v>2.8123238449032891E-3</v>
      </c>
    </row>
    <row r="391" spans="2:7" x14ac:dyDescent="0.25">
      <c r="B391" s="61"/>
      <c r="C391" s="55"/>
      <c r="D391" s="42"/>
      <c r="E391" s="42" t="s">
        <v>316</v>
      </c>
      <c r="F391" s="70">
        <v>14.742448524461535</v>
      </c>
      <c r="G391" s="56">
        <v>2.8123238449032891E-3</v>
      </c>
    </row>
    <row r="392" spans="2:7" x14ac:dyDescent="0.25">
      <c r="B392" s="61"/>
      <c r="C392" s="55"/>
      <c r="D392" s="42"/>
      <c r="E392" s="42" t="s">
        <v>175</v>
      </c>
      <c r="F392" s="70">
        <v>75.007298438014104</v>
      </c>
      <c r="G392" s="56">
        <v>1.4308668847579307E-2</v>
      </c>
    </row>
    <row r="393" spans="2:7" x14ac:dyDescent="0.25">
      <c r="B393" s="61"/>
      <c r="C393" s="55"/>
      <c r="D393" s="42"/>
      <c r="E393" s="42" t="s">
        <v>52</v>
      </c>
      <c r="F393" s="70">
        <v>194.97114832654216</v>
      </c>
      <c r="G393" s="56">
        <v>3.7193415232015394E-2</v>
      </c>
    </row>
    <row r="394" spans="2:7" x14ac:dyDescent="0.25">
      <c r="B394" s="61"/>
      <c r="C394" s="55"/>
      <c r="D394" s="42"/>
      <c r="E394" s="42" t="s">
        <v>107</v>
      </c>
      <c r="F394" s="70">
        <v>88.454691146769207</v>
      </c>
      <c r="G394" s="56">
        <v>1.6873943069419733E-2</v>
      </c>
    </row>
    <row r="395" spans="2:7" x14ac:dyDescent="0.25">
      <c r="B395" s="61"/>
      <c r="C395" s="55"/>
      <c r="D395" s="42"/>
      <c r="E395" s="42" t="s">
        <v>891</v>
      </c>
      <c r="F395" s="70">
        <v>14.742448524461535</v>
      </c>
      <c r="G395" s="56">
        <v>2.8123238449032891E-3</v>
      </c>
    </row>
    <row r="396" spans="2:7" x14ac:dyDescent="0.25">
      <c r="B396" s="61"/>
      <c r="C396" s="55"/>
      <c r="D396" s="42"/>
      <c r="E396" s="42" t="s">
        <v>92</v>
      </c>
      <c r="F396" s="70">
        <v>121.02691358226332</v>
      </c>
      <c r="G396" s="56">
        <v>2.308754033481563E-2</v>
      </c>
    </row>
    <row r="397" spans="2:7" x14ac:dyDescent="0.25">
      <c r="B397" s="61"/>
      <c r="C397" s="55"/>
      <c r="D397" s="42"/>
      <c r="E397" s="42" t="s">
        <v>119</v>
      </c>
      <c r="F397" s="70">
        <v>110.08776493391127</v>
      </c>
      <c r="G397" s="56">
        <v>2.1000747999359557E-2</v>
      </c>
    </row>
    <row r="398" spans="2:7" x14ac:dyDescent="0.25">
      <c r="B398" s="61"/>
      <c r="C398" s="55"/>
      <c r="D398" s="42"/>
      <c r="E398" s="42" t="s">
        <v>214</v>
      </c>
      <c r="F398" s="70">
        <v>14.742448524461535</v>
      </c>
      <c r="G398" s="56">
        <v>2.8123238449032891E-3</v>
      </c>
    </row>
    <row r="399" spans="2:7" x14ac:dyDescent="0.25">
      <c r="B399" s="61"/>
      <c r="C399" s="55"/>
      <c r="D399" s="42"/>
      <c r="E399" s="42" t="s">
        <v>111</v>
      </c>
      <c r="F399" s="70">
        <v>143.12397161334769</v>
      </c>
      <c r="G399" s="56">
        <v>2.7302856610122082E-2</v>
      </c>
    </row>
    <row r="400" spans="2:7" x14ac:dyDescent="0.25">
      <c r="B400" s="61"/>
      <c r="C400" s="55"/>
      <c r="D400" s="42"/>
      <c r="E400" s="42" t="s">
        <v>181</v>
      </c>
      <c r="F400" s="70">
        <v>29.48489704892307</v>
      </c>
      <c r="G400" s="56">
        <v>5.6246476898065782E-3</v>
      </c>
    </row>
    <row r="401" spans="2:7" x14ac:dyDescent="0.25">
      <c r="B401" s="61"/>
      <c r="C401" s="55"/>
      <c r="D401" s="42"/>
      <c r="E401" s="42" t="s">
        <v>101</v>
      </c>
      <c r="F401" s="70">
        <v>44.227345573384603</v>
      </c>
      <c r="G401" s="56">
        <v>8.4369715347098664E-3</v>
      </c>
    </row>
    <row r="402" spans="2:7" x14ac:dyDescent="0.25">
      <c r="B402" s="61"/>
      <c r="C402" s="55"/>
      <c r="D402" s="42"/>
      <c r="E402" s="42" t="s">
        <v>191</v>
      </c>
      <c r="F402" s="70">
        <v>14.742448524461535</v>
      </c>
      <c r="G402" s="56">
        <v>2.8123238449032891E-3</v>
      </c>
    </row>
    <row r="403" spans="2:7" x14ac:dyDescent="0.25">
      <c r="B403" s="61"/>
      <c r="C403" s="55"/>
      <c r="D403" s="42"/>
      <c r="E403" s="42" t="s">
        <v>79</v>
      </c>
      <c r="F403" s="70">
        <v>8.9148869555162804</v>
      </c>
      <c r="G403" s="56">
        <v>1.7006367102463025E-3</v>
      </c>
    </row>
    <row r="404" spans="2:7" x14ac:dyDescent="0.25">
      <c r="B404" s="61"/>
      <c r="C404" s="55"/>
      <c r="D404" s="42"/>
      <c r="E404" s="42" t="s">
        <v>97</v>
      </c>
      <c r="F404" s="70">
        <v>29.48489704892307</v>
      </c>
      <c r="G404" s="56">
        <v>5.6246476898065782E-3</v>
      </c>
    </row>
    <row r="405" spans="2:7" x14ac:dyDescent="0.25">
      <c r="B405" s="61"/>
      <c r="C405" s="55"/>
      <c r="D405" s="42"/>
      <c r="E405" s="42" t="s">
        <v>862</v>
      </c>
      <c r="F405" s="70">
        <v>14.742448524461535</v>
      </c>
      <c r="G405" s="56">
        <v>2.8123238449032891E-3</v>
      </c>
    </row>
    <row r="406" spans="2:7" x14ac:dyDescent="0.25">
      <c r="B406" s="61"/>
      <c r="C406" s="55"/>
      <c r="D406" s="42"/>
      <c r="E406" s="42" t="s">
        <v>843</v>
      </c>
      <c r="F406" s="70">
        <v>14.742448524461535</v>
      </c>
      <c r="G406" s="56">
        <v>2.8123238449032891E-3</v>
      </c>
    </row>
    <row r="407" spans="2:7" x14ac:dyDescent="0.25">
      <c r="B407" s="61"/>
      <c r="C407" s="55"/>
      <c r="D407" s="42"/>
      <c r="E407" s="42" t="s">
        <v>329</v>
      </c>
      <c r="F407" s="70">
        <v>14.742448524461535</v>
      </c>
      <c r="G407" s="56">
        <v>2.8123238449032891E-3</v>
      </c>
    </row>
    <row r="408" spans="2:7" x14ac:dyDescent="0.25">
      <c r="B408" s="61"/>
      <c r="C408" s="55"/>
      <c r="D408" s="42"/>
      <c r="E408" s="42" t="s">
        <v>892</v>
      </c>
      <c r="F408" s="70">
        <v>14.742448524461535</v>
      </c>
      <c r="G408" s="56">
        <v>2.8123238449032891E-3</v>
      </c>
    </row>
    <row r="409" spans="2:7" x14ac:dyDescent="0.25">
      <c r="B409" s="61"/>
      <c r="C409" s="55"/>
      <c r="D409" s="42"/>
      <c r="E409" s="42" t="s">
        <v>100</v>
      </c>
      <c r="F409" s="70">
        <v>143.12397161334769</v>
      </c>
      <c r="G409" s="56">
        <v>2.7302856610122082E-2</v>
      </c>
    </row>
    <row r="410" spans="2:7" x14ac:dyDescent="0.25">
      <c r="B410" s="61"/>
      <c r="C410" s="55"/>
      <c r="D410" s="42"/>
      <c r="E410" s="42" t="s">
        <v>174</v>
      </c>
      <c r="F410" s="70">
        <v>14.742448524461535</v>
      </c>
      <c r="G410" s="56">
        <v>2.8123238449032891E-3</v>
      </c>
    </row>
    <row r="411" spans="2:7" x14ac:dyDescent="0.25">
      <c r="B411" s="61"/>
      <c r="C411" s="55"/>
      <c r="D411" s="42"/>
      <c r="E411" s="42" t="s">
        <v>863</v>
      </c>
      <c r="F411" s="70">
        <v>14.742448524461535</v>
      </c>
      <c r="G411" s="56">
        <v>2.8123238449032891E-3</v>
      </c>
    </row>
    <row r="412" spans="2:7" x14ac:dyDescent="0.25">
      <c r="B412" s="61"/>
      <c r="C412" s="55"/>
      <c r="D412" s="42"/>
      <c r="E412" s="42" t="s">
        <v>893</v>
      </c>
      <c r="F412" s="70">
        <v>14.742448524461535</v>
      </c>
      <c r="G412" s="56">
        <v>2.8123238449032891E-3</v>
      </c>
    </row>
    <row r="413" spans="2:7" x14ac:dyDescent="0.25">
      <c r="B413" s="61"/>
      <c r="C413" s="55"/>
      <c r="D413" s="42"/>
      <c r="E413" s="42" t="s">
        <v>894</v>
      </c>
      <c r="F413" s="70">
        <v>14.742448524461535</v>
      </c>
      <c r="G413" s="56">
        <v>2.8123238449032891E-3</v>
      </c>
    </row>
    <row r="414" spans="2:7" x14ac:dyDescent="0.25">
      <c r="B414" s="61"/>
      <c r="C414" s="55"/>
      <c r="D414" s="42"/>
      <c r="E414" s="42" t="s">
        <v>122</v>
      </c>
      <c r="F414" s="70">
        <v>29.48489704892307</v>
      </c>
      <c r="G414" s="56">
        <v>5.6246476898065782E-3</v>
      </c>
    </row>
    <row r="415" spans="2:7" x14ac:dyDescent="0.25">
      <c r="B415" s="61"/>
      <c r="C415" s="55"/>
      <c r="D415" s="42"/>
      <c r="E415" s="42" t="s">
        <v>51</v>
      </c>
      <c r="F415" s="70">
        <v>14.742448524461535</v>
      </c>
      <c r="G415" s="56">
        <v>2.8123238449032891E-3</v>
      </c>
    </row>
    <row r="416" spans="2:7" x14ac:dyDescent="0.25">
      <c r="B416" s="61"/>
      <c r="C416" s="55"/>
      <c r="D416" s="42"/>
      <c r="E416" s="42" t="s">
        <v>113</v>
      </c>
      <c r="F416" s="70">
        <v>44.227345573384603</v>
      </c>
      <c r="G416" s="56">
        <v>8.4369715347098664E-3</v>
      </c>
    </row>
    <row r="417" spans="2:7" x14ac:dyDescent="0.25">
      <c r="B417" s="61"/>
      <c r="C417" s="55"/>
      <c r="D417" s="42"/>
      <c r="E417" s="42" t="s">
        <v>109</v>
      </c>
      <c r="F417" s="70">
        <v>77.031560130849869</v>
      </c>
      <c r="G417" s="56">
        <v>1.4694824472789079E-2</v>
      </c>
    </row>
    <row r="418" spans="2:7" x14ac:dyDescent="0.25">
      <c r="B418" s="61"/>
      <c r="C418" s="55"/>
      <c r="D418" s="42"/>
      <c r="E418" s="42" t="s">
        <v>80</v>
      </c>
      <c r="F418" s="70">
        <v>14.742448524461535</v>
      </c>
      <c r="G418" s="56">
        <v>2.8123238449032891E-3</v>
      </c>
    </row>
    <row r="419" spans="2:7" x14ac:dyDescent="0.25">
      <c r="B419" s="61"/>
      <c r="C419" s="55"/>
      <c r="D419" s="42"/>
      <c r="E419" s="42" t="s">
        <v>86</v>
      </c>
      <c r="F419" s="70">
        <v>44.227345573384603</v>
      </c>
      <c r="G419" s="56">
        <v>8.4369715347098664E-3</v>
      </c>
    </row>
    <row r="420" spans="2:7" x14ac:dyDescent="0.25">
      <c r="B420" s="61"/>
      <c r="C420" s="55"/>
      <c r="D420" s="42"/>
      <c r="E420" s="42" t="s">
        <v>117</v>
      </c>
      <c r="F420" s="70">
        <v>51.117970836065133</v>
      </c>
      <c r="G420" s="56">
        <v>9.7514526197464008E-3</v>
      </c>
    </row>
    <row r="421" spans="2:7" x14ac:dyDescent="0.25">
      <c r="B421" s="61"/>
      <c r="C421" s="55"/>
      <c r="D421" s="42"/>
      <c r="E421" s="42" t="s">
        <v>93</v>
      </c>
      <c r="F421" s="70">
        <v>217.89927792939065</v>
      </c>
      <c r="G421" s="56">
        <v>4.1567269785018075E-2</v>
      </c>
    </row>
    <row r="422" spans="2:7" x14ac:dyDescent="0.25">
      <c r="B422" s="61"/>
      <c r="C422" s="55"/>
      <c r="D422" s="42" t="s">
        <v>845</v>
      </c>
      <c r="E422" s="42"/>
      <c r="F422" s="70">
        <v>5242.0878026472456</v>
      </c>
      <c r="G422" s="56">
        <v>0.71869010700172853</v>
      </c>
    </row>
    <row r="423" spans="2:7" x14ac:dyDescent="0.25">
      <c r="B423" s="61"/>
      <c r="C423" s="55"/>
      <c r="D423" s="42" t="s">
        <v>776</v>
      </c>
      <c r="E423" s="42" t="s">
        <v>695</v>
      </c>
      <c r="F423" s="70">
        <v>89.517754840504494</v>
      </c>
      <c r="G423" s="56">
        <v>1</v>
      </c>
    </row>
    <row r="424" spans="2:7" x14ac:dyDescent="0.25">
      <c r="B424" s="61"/>
      <c r="C424" s="55"/>
      <c r="D424" s="42" t="s">
        <v>866</v>
      </c>
      <c r="E424" s="42"/>
      <c r="F424" s="70">
        <v>89.517754840504494</v>
      </c>
      <c r="G424" s="56">
        <v>1.2272881955999924E-2</v>
      </c>
    </row>
    <row r="425" spans="2:7" x14ac:dyDescent="0.25">
      <c r="B425" s="61"/>
      <c r="C425" s="55"/>
      <c r="D425" s="42" t="s">
        <v>806</v>
      </c>
      <c r="E425" s="42" t="s">
        <v>695</v>
      </c>
      <c r="F425" s="70">
        <v>29.48489704892307</v>
      </c>
      <c r="G425" s="56">
        <v>1</v>
      </c>
    </row>
    <row r="426" spans="2:7" x14ac:dyDescent="0.25">
      <c r="B426" s="61"/>
      <c r="C426" s="55"/>
      <c r="D426" s="42" t="s">
        <v>895</v>
      </c>
      <c r="E426" s="42"/>
      <c r="F426" s="70">
        <v>29.48489704892307</v>
      </c>
      <c r="G426" s="56">
        <v>4.0423786500341143E-3</v>
      </c>
    </row>
    <row r="427" spans="2:7" x14ac:dyDescent="0.25">
      <c r="B427" s="61"/>
      <c r="C427" s="55"/>
      <c r="D427" s="42" t="s">
        <v>728</v>
      </c>
      <c r="E427" s="42" t="s">
        <v>695</v>
      </c>
      <c r="F427" s="70">
        <v>915.88632673833251</v>
      </c>
      <c r="G427" s="56">
        <v>1</v>
      </c>
    </row>
    <row r="428" spans="2:7" x14ac:dyDescent="0.25">
      <c r="B428" s="61"/>
      <c r="C428" s="55"/>
      <c r="D428" s="42" t="s">
        <v>867</v>
      </c>
      <c r="E428" s="42"/>
      <c r="F428" s="70">
        <v>915.88632673833251</v>
      </c>
      <c r="G428" s="56">
        <v>0.12556799255300205</v>
      </c>
    </row>
    <row r="429" spans="2:7" x14ac:dyDescent="0.25">
      <c r="B429" s="61"/>
      <c r="C429" s="55"/>
      <c r="D429" s="42" t="s">
        <v>760</v>
      </c>
      <c r="E429" s="42" t="s">
        <v>695</v>
      </c>
      <c r="F429" s="70">
        <v>313.48981784840231</v>
      </c>
      <c r="G429" s="56">
        <v>1</v>
      </c>
    </row>
    <row r="430" spans="2:7" x14ac:dyDescent="0.25">
      <c r="B430" s="61"/>
      <c r="C430" s="55"/>
      <c r="D430" s="42" t="s">
        <v>868</v>
      </c>
      <c r="E430" s="42"/>
      <c r="F430" s="70">
        <v>313.48981784840231</v>
      </c>
      <c r="G430" s="56">
        <v>4.2979446208368258E-2</v>
      </c>
    </row>
    <row r="431" spans="2:7" x14ac:dyDescent="0.25">
      <c r="B431" s="61"/>
      <c r="C431" s="55"/>
      <c r="D431" s="42" t="s">
        <v>748</v>
      </c>
      <c r="E431" s="42" t="s">
        <v>695</v>
      </c>
      <c r="F431" s="70">
        <v>44.227345573384603</v>
      </c>
      <c r="G431" s="56">
        <v>1</v>
      </c>
    </row>
    <row r="432" spans="2:7" x14ac:dyDescent="0.25">
      <c r="B432" s="61"/>
      <c r="C432" s="55"/>
      <c r="D432" s="42" t="s">
        <v>847</v>
      </c>
      <c r="E432" s="42"/>
      <c r="F432" s="70">
        <v>44.227345573384603</v>
      </c>
      <c r="G432" s="56">
        <v>6.0635679750511715E-3</v>
      </c>
    </row>
    <row r="433" spans="2:7" x14ac:dyDescent="0.25">
      <c r="B433" s="61"/>
      <c r="C433" s="55"/>
      <c r="D433" s="42" t="s">
        <v>813</v>
      </c>
      <c r="E433" s="42" t="s">
        <v>695</v>
      </c>
      <c r="F433" s="70">
        <v>47.546663081926795</v>
      </c>
      <c r="G433" s="56">
        <v>1</v>
      </c>
    </row>
    <row r="434" spans="2:7" x14ac:dyDescent="0.25">
      <c r="B434" s="61"/>
      <c r="C434" s="55"/>
      <c r="D434" s="42" t="s">
        <v>896</v>
      </c>
      <c r="E434" s="42"/>
      <c r="F434" s="70">
        <v>47.546663081926795</v>
      </c>
      <c r="G434" s="56">
        <v>6.518646322686286E-3</v>
      </c>
    </row>
    <row r="435" spans="2:7" x14ac:dyDescent="0.25">
      <c r="B435" s="61"/>
      <c r="C435" s="55"/>
      <c r="D435" s="42" t="s">
        <v>820</v>
      </c>
      <c r="E435" s="42" t="s">
        <v>695</v>
      </c>
      <c r="F435" s="70">
        <v>16.037504340167967</v>
      </c>
      <c r="G435" s="56">
        <v>1</v>
      </c>
    </row>
    <row r="436" spans="2:7" x14ac:dyDescent="0.25">
      <c r="B436" s="61"/>
      <c r="C436" s="55"/>
      <c r="D436" s="42" t="s">
        <v>897</v>
      </c>
      <c r="E436" s="42"/>
      <c r="F436" s="70">
        <v>16.037504340167967</v>
      </c>
      <c r="G436" s="56">
        <v>2.1987414450508427E-3</v>
      </c>
    </row>
    <row r="437" spans="2:7" x14ac:dyDescent="0.25">
      <c r="B437" s="61"/>
      <c r="C437" s="55"/>
      <c r="D437" s="42" t="s">
        <v>729</v>
      </c>
      <c r="E437" s="42" t="s">
        <v>63</v>
      </c>
      <c r="F437" s="70">
        <v>14.742448524461535</v>
      </c>
      <c r="G437" s="56">
        <v>3.2235926210199162E-2</v>
      </c>
    </row>
    <row r="438" spans="2:7" x14ac:dyDescent="0.25">
      <c r="B438" s="61"/>
      <c r="C438" s="55"/>
      <c r="D438" s="42"/>
      <c r="E438" s="42" t="s">
        <v>196</v>
      </c>
      <c r="F438" s="70">
        <v>21.63307378714206</v>
      </c>
      <c r="G438" s="56">
        <v>4.7303008665419519E-2</v>
      </c>
    </row>
    <row r="439" spans="2:7" x14ac:dyDescent="0.25">
      <c r="B439" s="61"/>
      <c r="C439" s="55"/>
      <c r="D439" s="42"/>
      <c r="E439" s="42" t="s">
        <v>72</v>
      </c>
      <c r="F439" s="70">
        <v>14.742448524461535</v>
      </c>
      <c r="G439" s="56">
        <v>3.2235926210199162E-2</v>
      </c>
    </row>
    <row r="440" spans="2:7" x14ac:dyDescent="0.25">
      <c r="B440" s="61"/>
      <c r="C440" s="55"/>
      <c r="D440" s="42"/>
      <c r="E440" s="42" t="s">
        <v>348</v>
      </c>
      <c r="F440" s="70">
        <v>9.1468790774874424</v>
      </c>
      <c r="G440" s="56">
        <v>2.0000620555415467E-2</v>
      </c>
    </row>
    <row r="441" spans="2:7" x14ac:dyDescent="0.25">
      <c r="B441" s="61"/>
      <c r="C441" s="55"/>
      <c r="D441" s="42"/>
      <c r="E441" s="42" t="s">
        <v>137</v>
      </c>
      <c r="F441" s="70">
        <v>38.631776126410514</v>
      </c>
      <c r="G441" s="56">
        <v>8.4472472975813798E-2</v>
      </c>
    </row>
    <row r="442" spans="2:7" x14ac:dyDescent="0.25">
      <c r="B442" s="61"/>
      <c r="C442" s="55"/>
      <c r="D442" s="42"/>
      <c r="E442" s="42" t="s">
        <v>322</v>
      </c>
      <c r="F442" s="70">
        <v>36.375522311603596</v>
      </c>
      <c r="G442" s="56">
        <v>7.953893487561868E-2</v>
      </c>
    </row>
    <row r="443" spans="2:7" x14ac:dyDescent="0.25">
      <c r="B443" s="61"/>
      <c r="C443" s="55"/>
      <c r="D443" s="42"/>
      <c r="E443" s="42" t="s">
        <v>356</v>
      </c>
      <c r="F443" s="70">
        <v>14.742448524461535</v>
      </c>
      <c r="G443" s="56">
        <v>3.2235926210199162E-2</v>
      </c>
    </row>
    <row r="444" spans="2:7" x14ac:dyDescent="0.25">
      <c r="B444" s="61"/>
      <c r="C444" s="55"/>
      <c r="D444" s="42"/>
      <c r="E444" s="42" t="s">
        <v>232</v>
      </c>
      <c r="F444" s="70">
        <v>14.742448524461535</v>
      </c>
      <c r="G444" s="56">
        <v>3.2235926210199162E-2</v>
      </c>
    </row>
    <row r="445" spans="2:7" x14ac:dyDescent="0.25">
      <c r="B445" s="61"/>
      <c r="C445" s="55"/>
      <c r="D445" s="42"/>
      <c r="E445" s="42" t="s">
        <v>134</v>
      </c>
      <c r="F445" s="70">
        <v>14.742448524461535</v>
      </c>
      <c r="G445" s="56">
        <v>3.2235926210199162E-2</v>
      </c>
    </row>
    <row r="446" spans="2:7" x14ac:dyDescent="0.25">
      <c r="B446" s="61"/>
      <c r="C446" s="55"/>
      <c r="D446" s="42"/>
      <c r="E446" s="42" t="s">
        <v>73</v>
      </c>
      <c r="F446" s="70">
        <v>73.71224262230767</v>
      </c>
      <c r="G446" s="56">
        <v>0.16117963105099581</v>
      </c>
    </row>
    <row r="447" spans="2:7" x14ac:dyDescent="0.25">
      <c r="B447" s="61"/>
      <c r="C447" s="55"/>
      <c r="D447" s="42"/>
      <c r="E447" s="42" t="s">
        <v>898</v>
      </c>
      <c r="F447" s="70">
        <v>14.742448524461535</v>
      </c>
      <c r="G447" s="56">
        <v>3.2235926210199162E-2</v>
      </c>
    </row>
    <row r="448" spans="2:7" x14ac:dyDescent="0.25">
      <c r="B448" s="61"/>
      <c r="C448" s="55"/>
      <c r="D448" s="42"/>
      <c r="E448" s="42" t="s">
        <v>130</v>
      </c>
      <c r="F448" s="70">
        <v>14.742448524461535</v>
      </c>
      <c r="G448" s="56">
        <v>3.2235926210199162E-2</v>
      </c>
    </row>
    <row r="449" spans="2:7" x14ac:dyDescent="0.25">
      <c r="B449" s="61"/>
      <c r="C449" s="55"/>
      <c r="D449" s="42"/>
      <c r="E449" s="42" t="s">
        <v>353</v>
      </c>
      <c r="F449" s="70">
        <v>14.742448524461535</v>
      </c>
      <c r="G449" s="56">
        <v>3.2235926210199162E-2</v>
      </c>
    </row>
    <row r="450" spans="2:7" x14ac:dyDescent="0.25">
      <c r="B450" s="61"/>
      <c r="C450" s="55"/>
      <c r="D450" s="42"/>
      <c r="E450" s="42" t="s">
        <v>334</v>
      </c>
      <c r="F450" s="70">
        <v>14.742448524461535</v>
      </c>
      <c r="G450" s="56">
        <v>3.2235926210199162E-2</v>
      </c>
    </row>
    <row r="451" spans="2:7" x14ac:dyDescent="0.25">
      <c r="B451" s="61"/>
      <c r="C451" s="55"/>
      <c r="D451" s="42"/>
      <c r="E451" s="42" t="s">
        <v>198</v>
      </c>
      <c r="F451" s="70">
        <v>100.92088773279885</v>
      </c>
      <c r="G451" s="56">
        <v>0.22067421735434703</v>
      </c>
    </row>
    <row r="452" spans="2:7" x14ac:dyDescent="0.25">
      <c r="B452" s="61"/>
      <c r="C452" s="55"/>
      <c r="D452" s="42"/>
      <c r="E452" s="42" t="s">
        <v>60</v>
      </c>
      <c r="F452" s="70">
        <v>44.227345573384603</v>
      </c>
      <c r="G452" s="56">
        <v>9.6707778630597485E-2</v>
      </c>
    </row>
    <row r="453" spans="2:7" x14ac:dyDescent="0.25">
      <c r="B453" s="61"/>
      <c r="C453" s="55"/>
      <c r="D453" s="42" t="s">
        <v>848</v>
      </c>
      <c r="E453" s="42"/>
      <c r="F453" s="70">
        <v>457.32976395128844</v>
      </c>
      <c r="G453" s="56">
        <v>6.2699899231608583E-2</v>
      </c>
    </row>
    <row r="454" spans="2:7" x14ac:dyDescent="0.25">
      <c r="B454" s="61"/>
      <c r="C454" s="55"/>
      <c r="D454" s="42" t="s">
        <v>750</v>
      </c>
      <c r="E454" s="42" t="s">
        <v>291</v>
      </c>
      <c r="F454" s="70">
        <v>14.742448524461535</v>
      </c>
      <c r="G454" s="56">
        <v>1</v>
      </c>
    </row>
    <row r="455" spans="2:7" x14ac:dyDescent="0.25">
      <c r="B455" s="61"/>
      <c r="C455" s="55"/>
      <c r="D455" s="42" t="s">
        <v>858</v>
      </c>
      <c r="E455" s="42"/>
      <c r="F455" s="70">
        <v>14.742448524461535</v>
      </c>
      <c r="G455" s="56">
        <v>2.0211893250170572E-3</v>
      </c>
    </row>
    <row r="456" spans="2:7" x14ac:dyDescent="0.25">
      <c r="B456" s="57"/>
      <c r="C456" s="55" t="s">
        <v>367</v>
      </c>
      <c r="D456" s="55"/>
      <c r="E456" s="55"/>
      <c r="F456" s="71">
        <v>7293.947351684692</v>
      </c>
      <c r="G456" s="64">
        <v>1</v>
      </c>
    </row>
    <row r="457" spans="2:7" x14ac:dyDescent="0.25">
      <c r="B457" s="58" t="s">
        <v>716</v>
      </c>
      <c r="C457" s="58"/>
      <c r="D457" s="58"/>
      <c r="E457" s="58"/>
      <c r="F457" s="72">
        <v>7293.947351684692</v>
      </c>
      <c r="G457" s="60">
        <v>0.12174587505799292</v>
      </c>
    </row>
    <row r="458" spans="2:7" x14ac:dyDescent="0.25">
      <c r="B458" s="61" t="s">
        <v>7</v>
      </c>
      <c r="C458" s="55" t="s">
        <v>2</v>
      </c>
      <c r="D458" s="42" t="s">
        <v>789</v>
      </c>
      <c r="E458" s="42" t="s">
        <v>695</v>
      </c>
      <c r="F458" s="70">
        <v>58.811033665545189</v>
      </c>
      <c r="G458" s="56">
        <v>1</v>
      </c>
    </row>
    <row r="459" spans="2:7" x14ac:dyDescent="0.25">
      <c r="B459" s="61"/>
      <c r="C459" s="55"/>
      <c r="D459" s="42" t="s">
        <v>887</v>
      </c>
      <c r="E459" s="42"/>
      <c r="F459" s="70">
        <v>58.811033665545189</v>
      </c>
      <c r="G459" s="56">
        <v>9.8877481656032499E-3</v>
      </c>
    </row>
    <row r="460" spans="2:7" x14ac:dyDescent="0.25">
      <c r="B460" s="61"/>
      <c r="C460" s="55"/>
      <c r="D460" s="42" t="s">
        <v>727</v>
      </c>
      <c r="E460" s="42" t="s">
        <v>189</v>
      </c>
      <c r="F460" s="70">
        <v>107.43903121638017</v>
      </c>
      <c r="G460" s="56">
        <v>1.9361058996820366E-2</v>
      </c>
    </row>
    <row r="461" spans="2:7" x14ac:dyDescent="0.25">
      <c r="B461" s="61"/>
      <c r="C461" s="55"/>
      <c r="D461" s="42"/>
      <c r="E461" s="42" t="s">
        <v>193</v>
      </c>
      <c r="F461" s="70">
        <v>54.264144354029121</v>
      </c>
      <c r="G461" s="56">
        <v>9.7786743640160285E-3</v>
      </c>
    </row>
    <row r="462" spans="2:7" x14ac:dyDescent="0.25">
      <c r="B462" s="61"/>
      <c r="C462" s="55"/>
      <c r="D462" s="42"/>
      <c r="E462" s="42" t="s">
        <v>106</v>
      </c>
      <c r="F462" s="70">
        <v>52.263218434583891</v>
      </c>
      <c r="G462" s="56">
        <v>9.4180973527004264E-3</v>
      </c>
    </row>
    <row r="463" spans="2:7" x14ac:dyDescent="0.25">
      <c r="B463" s="61"/>
      <c r="C463" s="55"/>
      <c r="D463" s="42"/>
      <c r="E463" s="42" t="s">
        <v>308</v>
      </c>
      <c r="F463" s="70">
        <v>6.547815230961298</v>
      </c>
      <c r="G463" s="56">
        <v>1.179949554195095E-3</v>
      </c>
    </row>
    <row r="464" spans="2:7" x14ac:dyDescent="0.25">
      <c r="B464" s="61"/>
      <c r="C464" s="55"/>
      <c r="D464" s="42"/>
      <c r="E464" s="42" t="s">
        <v>306</v>
      </c>
      <c r="F464" s="70">
        <v>17.421072811527964</v>
      </c>
      <c r="G464" s="56">
        <v>3.1393657842334753E-3</v>
      </c>
    </row>
    <row r="465" spans="2:7" x14ac:dyDescent="0.25">
      <c r="B465" s="61"/>
      <c r="C465" s="55"/>
      <c r="D465" s="42"/>
      <c r="E465" s="42" t="s">
        <v>309</v>
      </c>
      <c r="F465" s="70">
        <v>17.421072811527964</v>
      </c>
      <c r="G465" s="56">
        <v>3.1393657842334753E-3</v>
      </c>
    </row>
    <row r="466" spans="2:7" x14ac:dyDescent="0.25">
      <c r="B466" s="61"/>
      <c r="C466" s="55"/>
      <c r="D466" s="42"/>
      <c r="E466" s="42" t="s">
        <v>216</v>
      </c>
      <c r="F466" s="70">
        <v>17.421072811527964</v>
      </c>
      <c r="G466" s="56">
        <v>3.1393657842334753E-3</v>
      </c>
    </row>
    <row r="467" spans="2:7" x14ac:dyDescent="0.25">
      <c r="B467" s="61"/>
      <c r="C467" s="55"/>
      <c r="D467" s="42"/>
      <c r="E467" s="42" t="s">
        <v>194</v>
      </c>
      <c r="F467" s="70">
        <v>34.842145623055927</v>
      </c>
      <c r="G467" s="56">
        <v>6.2787315684669507E-3</v>
      </c>
    </row>
    <row r="468" spans="2:7" x14ac:dyDescent="0.25">
      <c r="B468" s="61"/>
      <c r="C468" s="55"/>
      <c r="D468" s="42"/>
      <c r="E468" s="42" t="s">
        <v>899</v>
      </c>
      <c r="F468" s="70">
        <v>17.421072811527964</v>
      </c>
      <c r="G468" s="56">
        <v>3.1393657842334753E-3</v>
      </c>
    </row>
    <row r="469" spans="2:7" x14ac:dyDescent="0.25">
      <c r="B469" s="61"/>
      <c r="C469" s="55"/>
      <c r="D469" s="42"/>
      <c r="E469" s="42" t="s">
        <v>900</v>
      </c>
      <c r="F469" s="70">
        <v>17.421072811527964</v>
      </c>
      <c r="G469" s="56">
        <v>3.1393657842334753E-3</v>
      </c>
    </row>
    <row r="470" spans="2:7" x14ac:dyDescent="0.25">
      <c r="B470" s="61"/>
      <c r="C470" s="55"/>
      <c r="D470" s="42"/>
      <c r="E470" s="42" t="s">
        <v>184</v>
      </c>
      <c r="F470" s="70">
        <v>23.968888042489262</v>
      </c>
      <c r="G470" s="56">
        <v>4.3193153384285705E-3</v>
      </c>
    </row>
    <row r="471" spans="2:7" x14ac:dyDescent="0.25">
      <c r="B471" s="61"/>
      <c r="C471" s="55"/>
      <c r="D471" s="42"/>
      <c r="E471" s="42" t="s">
        <v>317</v>
      </c>
      <c r="F471" s="70">
        <v>10.37207800594085</v>
      </c>
      <c r="G471" s="56">
        <v>1.8691011257185232E-3</v>
      </c>
    </row>
    <row r="472" spans="2:7" x14ac:dyDescent="0.25">
      <c r="B472" s="61"/>
      <c r="C472" s="55"/>
      <c r="D472" s="42"/>
      <c r="E472" s="42" t="s">
        <v>120</v>
      </c>
      <c r="F472" s="70">
        <v>58.811033665545189</v>
      </c>
      <c r="G472" s="56">
        <v>1.059804690689552E-2</v>
      </c>
    </row>
    <row r="473" spans="2:7" x14ac:dyDescent="0.25">
      <c r="B473" s="61"/>
      <c r="C473" s="55"/>
      <c r="D473" s="42"/>
      <c r="E473" s="42" t="s">
        <v>173</v>
      </c>
      <c r="F473" s="70">
        <v>10.37207800594085</v>
      </c>
      <c r="G473" s="56">
        <v>1.8691011257185232E-3</v>
      </c>
    </row>
    <row r="474" spans="2:7" x14ac:dyDescent="0.25">
      <c r="B474" s="61"/>
      <c r="C474" s="55"/>
      <c r="D474" s="42"/>
      <c r="E474" s="42" t="s">
        <v>91</v>
      </c>
      <c r="F474" s="70">
        <v>80.056369252052704</v>
      </c>
      <c r="G474" s="56">
        <v>1.4426564262652425E-2</v>
      </c>
    </row>
    <row r="475" spans="2:7" x14ac:dyDescent="0.25">
      <c r="B475" s="61"/>
      <c r="C475" s="55"/>
      <c r="D475" s="42"/>
      <c r="E475" s="42" t="s">
        <v>123</v>
      </c>
      <c r="F475" s="70">
        <v>252.44376051179793</v>
      </c>
      <c r="G475" s="56">
        <v>4.5491647544779336E-2</v>
      </c>
    </row>
    <row r="476" spans="2:7" x14ac:dyDescent="0.25">
      <c r="B476" s="61"/>
      <c r="C476" s="55"/>
      <c r="D476" s="42"/>
      <c r="E476" s="42" t="s">
        <v>179</v>
      </c>
      <c r="F476" s="70">
        <v>34.842145623055927</v>
      </c>
      <c r="G476" s="56">
        <v>6.2787315684669507E-3</v>
      </c>
    </row>
    <row r="477" spans="2:7" x14ac:dyDescent="0.25">
      <c r="B477" s="61"/>
      <c r="C477" s="55"/>
      <c r="D477" s="42"/>
      <c r="E477" s="42" t="s">
        <v>126</v>
      </c>
      <c r="F477" s="70">
        <v>72.596885593324245</v>
      </c>
      <c r="G477" s="56">
        <v>1.3082327428353416E-2</v>
      </c>
    </row>
    <row r="478" spans="2:7" x14ac:dyDescent="0.25">
      <c r="B478" s="61"/>
      <c r="C478" s="55"/>
      <c r="D478" s="42"/>
      <c r="E478" s="42" t="s">
        <v>178</v>
      </c>
      <c r="F478" s="70">
        <v>17.421072811527964</v>
      </c>
      <c r="G478" s="56">
        <v>3.1393657842334753E-3</v>
      </c>
    </row>
    <row r="479" spans="2:7" x14ac:dyDescent="0.25">
      <c r="B479" s="61"/>
      <c r="C479" s="55"/>
      <c r="D479" s="42"/>
      <c r="E479" s="42" t="s">
        <v>219</v>
      </c>
      <c r="F479" s="70">
        <v>17.421072811527964</v>
      </c>
      <c r="G479" s="56">
        <v>3.1393657842334753E-3</v>
      </c>
    </row>
    <row r="480" spans="2:7" x14ac:dyDescent="0.25">
      <c r="B480" s="61"/>
      <c r="C480" s="55"/>
      <c r="D480" s="42"/>
      <c r="E480" s="42" t="s">
        <v>168</v>
      </c>
      <c r="F480" s="70">
        <v>17.421072811527964</v>
      </c>
      <c r="G480" s="56">
        <v>3.1393657842334753E-3</v>
      </c>
    </row>
    <row r="481" spans="2:7" x14ac:dyDescent="0.25">
      <c r="B481" s="61"/>
      <c r="C481" s="55"/>
      <c r="D481" s="42"/>
      <c r="E481" s="42" t="s">
        <v>890</v>
      </c>
      <c r="F481" s="70">
        <v>10.37207800594085</v>
      </c>
      <c r="G481" s="56">
        <v>1.8691011257185232E-3</v>
      </c>
    </row>
    <row r="482" spans="2:7" x14ac:dyDescent="0.25">
      <c r="B482" s="61"/>
      <c r="C482" s="55"/>
      <c r="D482" s="42"/>
      <c r="E482" s="42" t="s">
        <v>115</v>
      </c>
      <c r="F482" s="70">
        <v>10.37207800594085</v>
      </c>
      <c r="G482" s="56">
        <v>1.8691011257185232E-3</v>
      </c>
    </row>
    <row r="483" spans="2:7" x14ac:dyDescent="0.25">
      <c r="B483" s="61"/>
      <c r="C483" s="55"/>
      <c r="D483" s="42"/>
      <c r="E483" s="42" t="s">
        <v>840</v>
      </c>
      <c r="F483" s="70">
        <v>125.27059288104948</v>
      </c>
      <c r="G483" s="56">
        <v>2.2574396956837897E-2</v>
      </c>
    </row>
    <row r="484" spans="2:7" x14ac:dyDescent="0.25">
      <c r="B484" s="61"/>
      <c r="C484" s="55"/>
      <c r="D484" s="42"/>
      <c r="E484" s="42" t="s">
        <v>125</v>
      </c>
      <c r="F484" s="70">
        <v>17.421072811527964</v>
      </c>
      <c r="G484" s="56">
        <v>3.1393657842334753E-3</v>
      </c>
    </row>
    <row r="485" spans="2:7" x14ac:dyDescent="0.25">
      <c r="B485" s="61"/>
      <c r="C485" s="55"/>
      <c r="D485" s="42"/>
      <c r="E485" s="42" t="s">
        <v>180</v>
      </c>
      <c r="F485" s="70">
        <v>55.175812781796282</v>
      </c>
      <c r="G485" s="56">
        <v>9.9429616441199416E-3</v>
      </c>
    </row>
    <row r="486" spans="2:7" x14ac:dyDescent="0.25">
      <c r="B486" s="61"/>
      <c r="C486" s="55"/>
      <c r="D486" s="42"/>
      <c r="E486" s="42" t="s">
        <v>108</v>
      </c>
      <c r="F486" s="70">
        <v>34.842145623055927</v>
      </c>
      <c r="G486" s="56">
        <v>6.2787315684669507E-3</v>
      </c>
    </row>
    <row r="487" spans="2:7" x14ac:dyDescent="0.25">
      <c r="B487" s="61"/>
      <c r="C487" s="55"/>
      <c r="D487" s="42"/>
      <c r="E487" s="42" t="s">
        <v>90</v>
      </c>
      <c r="F487" s="70">
        <v>3050.3395910402846</v>
      </c>
      <c r="G487" s="56">
        <v>0.54968668382281449</v>
      </c>
    </row>
    <row r="488" spans="2:7" x14ac:dyDescent="0.25">
      <c r="B488" s="61"/>
      <c r="C488" s="55"/>
      <c r="D488" s="42"/>
      <c r="E488" s="42" t="s">
        <v>266</v>
      </c>
      <c r="F488" s="70">
        <v>17.421072811527964</v>
      </c>
      <c r="G488" s="56">
        <v>3.1393657842334753E-3</v>
      </c>
    </row>
    <row r="489" spans="2:7" x14ac:dyDescent="0.25">
      <c r="B489" s="61"/>
      <c r="C489" s="55"/>
      <c r="D489" s="42"/>
      <c r="E489" s="42" t="s">
        <v>170</v>
      </c>
      <c r="F489" s="70">
        <v>9.9615891527995064</v>
      </c>
      <c r="G489" s="56">
        <v>1.7951289499344679E-3</v>
      </c>
    </row>
    <row r="490" spans="2:7" x14ac:dyDescent="0.25">
      <c r="B490" s="61"/>
      <c r="C490" s="55"/>
      <c r="D490" s="42"/>
      <c r="E490" s="42" t="s">
        <v>171</v>
      </c>
      <c r="F490" s="70">
        <v>90.017958404852209</v>
      </c>
      <c r="G490" s="56">
        <v>1.6221693212586891E-2</v>
      </c>
    </row>
    <row r="491" spans="2:7" x14ac:dyDescent="0.25">
      <c r="B491" s="61"/>
      <c r="C491" s="55"/>
      <c r="D491" s="42"/>
      <c r="E491" s="42" t="s">
        <v>901</v>
      </c>
      <c r="F491" s="70">
        <v>45.214223628996777</v>
      </c>
      <c r="G491" s="56">
        <v>8.1478326941854737E-3</v>
      </c>
    </row>
    <row r="492" spans="2:7" x14ac:dyDescent="0.25">
      <c r="B492" s="61"/>
      <c r="C492" s="55"/>
      <c r="D492" s="42"/>
      <c r="E492" s="42" t="s">
        <v>102</v>
      </c>
      <c r="F492" s="70">
        <v>23.968888042489262</v>
      </c>
      <c r="G492" s="56">
        <v>4.3193153384285705E-3</v>
      </c>
    </row>
    <row r="493" spans="2:7" x14ac:dyDescent="0.25">
      <c r="B493" s="61"/>
      <c r="C493" s="55"/>
      <c r="D493" s="42"/>
      <c r="E493" s="42" t="s">
        <v>105</v>
      </c>
      <c r="F493" s="70">
        <v>27.382661964327468</v>
      </c>
      <c r="G493" s="56">
        <v>4.9344947341679428E-3</v>
      </c>
    </row>
    <row r="494" spans="2:7" x14ac:dyDescent="0.25">
      <c r="B494" s="61"/>
      <c r="C494" s="55"/>
      <c r="D494" s="42"/>
      <c r="E494" s="42" t="s">
        <v>169</v>
      </c>
      <c r="F494" s="70">
        <v>27.382661964327468</v>
      </c>
      <c r="G494" s="56">
        <v>4.9344947341679428E-3</v>
      </c>
    </row>
    <row r="495" spans="2:7" x14ac:dyDescent="0.25">
      <c r="B495" s="61"/>
      <c r="C495" s="55"/>
      <c r="D495" s="42"/>
      <c r="E495" s="42" t="s">
        <v>190</v>
      </c>
      <c r="F495" s="70">
        <v>17.421072811527964</v>
      </c>
      <c r="G495" s="56">
        <v>3.1393657842334753E-3</v>
      </c>
    </row>
    <row r="496" spans="2:7" x14ac:dyDescent="0.25">
      <c r="B496" s="61"/>
      <c r="C496" s="55"/>
      <c r="D496" s="42"/>
      <c r="E496" s="42" t="s">
        <v>842</v>
      </c>
      <c r="F496" s="70">
        <v>34.842145623055927</v>
      </c>
      <c r="G496" s="56">
        <v>6.2787315684669507E-3</v>
      </c>
    </row>
    <row r="497" spans="2:7" x14ac:dyDescent="0.25">
      <c r="B497" s="61"/>
      <c r="C497" s="55"/>
      <c r="D497" s="42"/>
      <c r="E497" s="42" t="s">
        <v>215</v>
      </c>
      <c r="F497" s="70">
        <v>34.842145623055927</v>
      </c>
      <c r="G497" s="56">
        <v>6.2787315684669507E-3</v>
      </c>
    </row>
    <row r="498" spans="2:7" x14ac:dyDescent="0.25">
      <c r="B498" s="61"/>
      <c r="C498" s="55"/>
      <c r="D498" s="42"/>
      <c r="E498" s="42" t="s">
        <v>175</v>
      </c>
      <c r="F498" s="70">
        <v>38.165228823409663</v>
      </c>
      <c r="G498" s="56">
        <v>6.8775680356705218E-3</v>
      </c>
    </row>
    <row r="499" spans="2:7" x14ac:dyDescent="0.25">
      <c r="B499" s="61"/>
      <c r="C499" s="55"/>
      <c r="D499" s="42"/>
      <c r="E499" s="42" t="s">
        <v>52</v>
      </c>
      <c r="F499" s="70">
        <v>34.842145623055927</v>
      </c>
      <c r="G499" s="56">
        <v>6.2787315684669507E-3</v>
      </c>
    </row>
    <row r="500" spans="2:7" x14ac:dyDescent="0.25">
      <c r="B500" s="61"/>
      <c r="C500" s="55"/>
      <c r="D500" s="42"/>
      <c r="E500" s="42" t="s">
        <v>107</v>
      </c>
      <c r="F500" s="70">
        <v>17.421072811527964</v>
      </c>
      <c r="G500" s="56">
        <v>3.1393657842334753E-3</v>
      </c>
    </row>
    <row r="501" spans="2:7" x14ac:dyDescent="0.25">
      <c r="B501" s="61"/>
      <c r="C501" s="55"/>
      <c r="D501" s="42"/>
      <c r="E501" s="42" t="s">
        <v>891</v>
      </c>
      <c r="F501" s="70">
        <v>34.842145623055927</v>
      </c>
      <c r="G501" s="56">
        <v>6.2787315684669507E-3</v>
      </c>
    </row>
    <row r="502" spans="2:7" x14ac:dyDescent="0.25">
      <c r="B502" s="61"/>
      <c r="C502" s="55"/>
      <c r="D502" s="42"/>
      <c r="E502" s="42" t="s">
        <v>92</v>
      </c>
      <c r="F502" s="70">
        <v>10.37207800594085</v>
      </c>
      <c r="G502" s="56">
        <v>1.8691011257185232E-3</v>
      </c>
    </row>
    <row r="503" spans="2:7" x14ac:dyDescent="0.25">
      <c r="B503" s="61"/>
      <c r="C503" s="55"/>
      <c r="D503" s="42"/>
      <c r="E503" s="42" t="s">
        <v>119</v>
      </c>
      <c r="F503" s="70">
        <v>17.421072811527964</v>
      </c>
      <c r="G503" s="56">
        <v>3.1393657842334753E-3</v>
      </c>
    </row>
    <row r="504" spans="2:7" x14ac:dyDescent="0.25">
      <c r="B504" s="61"/>
      <c r="C504" s="55"/>
      <c r="D504" s="42"/>
      <c r="E504" s="42" t="s">
        <v>127</v>
      </c>
      <c r="F504" s="70">
        <v>19.923178305599013</v>
      </c>
      <c r="G504" s="56">
        <v>3.5902578998689358E-3</v>
      </c>
    </row>
    <row r="505" spans="2:7" x14ac:dyDescent="0.25">
      <c r="B505" s="61"/>
      <c r="C505" s="55"/>
      <c r="D505" s="42"/>
      <c r="E505" s="42" t="s">
        <v>192</v>
      </c>
      <c r="F505" s="70">
        <v>52.263218434583891</v>
      </c>
      <c r="G505" s="56">
        <v>9.4180973527004264E-3</v>
      </c>
    </row>
    <row r="506" spans="2:7" x14ac:dyDescent="0.25">
      <c r="B506" s="61"/>
      <c r="C506" s="55"/>
      <c r="D506" s="42"/>
      <c r="E506" s="42" t="s">
        <v>214</v>
      </c>
      <c r="F506" s="70">
        <v>17.421072811527964</v>
      </c>
      <c r="G506" s="56">
        <v>3.1393657842334753E-3</v>
      </c>
    </row>
    <row r="507" spans="2:7" x14ac:dyDescent="0.25">
      <c r="B507" s="61"/>
      <c r="C507" s="55"/>
      <c r="D507" s="42"/>
      <c r="E507" s="42" t="s">
        <v>111</v>
      </c>
      <c r="F507" s="70">
        <v>23.467708467863446</v>
      </c>
      <c r="G507" s="56">
        <v>4.2290002341087134E-3</v>
      </c>
    </row>
    <row r="508" spans="2:7" x14ac:dyDescent="0.25">
      <c r="B508" s="61"/>
      <c r="C508" s="55"/>
      <c r="D508" s="42"/>
      <c r="E508" s="42" t="s">
        <v>181</v>
      </c>
      <c r="F508" s="70">
        <v>34.842145623055927</v>
      </c>
      <c r="G508" s="56">
        <v>6.2787315684669507E-3</v>
      </c>
    </row>
    <row r="509" spans="2:7" x14ac:dyDescent="0.25">
      <c r="B509" s="61"/>
      <c r="C509" s="55"/>
      <c r="D509" s="42"/>
      <c r="E509" s="42" t="s">
        <v>101</v>
      </c>
      <c r="F509" s="70">
        <v>17.421072811527964</v>
      </c>
      <c r="G509" s="56">
        <v>3.1393657842334753E-3</v>
      </c>
    </row>
    <row r="510" spans="2:7" x14ac:dyDescent="0.25">
      <c r="B510" s="61"/>
      <c r="C510" s="55"/>
      <c r="D510" s="42"/>
      <c r="E510" s="42" t="s">
        <v>213</v>
      </c>
      <c r="F510" s="70">
        <v>34.842145623055927</v>
      </c>
      <c r="G510" s="56">
        <v>6.2787315684669507E-3</v>
      </c>
    </row>
    <row r="511" spans="2:7" x14ac:dyDescent="0.25">
      <c r="B511" s="61"/>
      <c r="C511" s="55"/>
      <c r="D511" s="42"/>
      <c r="E511" s="42" t="s">
        <v>191</v>
      </c>
      <c r="F511" s="70">
        <v>17.421072811527964</v>
      </c>
      <c r="G511" s="56">
        <v>3.1393657842334753E-3</v>
      </c>
    </row>
    <row r="512" spans="2:7" x14ac:dyDescent="0.25">
      <c r="B512" s="61"/>
      <c r="C512" s="55"/>
      <c r="D512" s="42"/>
      <c r="E512" s="42" t="s">
        <v>79</v>
      </c>
      <c r="F512" s="70">
        <v>16.919893236902148</v>
      </c>
      <c r="G512" s="56">
        <v>3.0490506799136182E-3</v>
      </c>
    </row>
    <row r="513" spans="2:7" x14ac:dyDescent="0.25">
      <c r="B513" s="61"/>
      <c r="C513" s="55"/>
      <c r="D513" s="42"/>
      <c r="E513" s="42" t="s">
        <v>320</v>
      </c>
      <c r="F513" s="70">
        <v>17.421072811527964</v>
      </c>
      <c r="G513" s="56">
        <v>3.1393657842334753E-3</v>
      </c>
    </row>
    <row r="514" spans="2:7" x14ac:dyDescent="0.25">
      <c r="B514" s="61"/>
      <c r="C514" s="55"/>
      <c r="D514" s="42"/>
      <c r="E514" s="42" t="s">
        <v>269</v>
      </c>
      <c r="F514" s="70">
        <v>17.421072811527964</v>
      </c>
      <c r="G514" s="56">
        <v>3.1393657842334753E-3</v>
      </c>
    </row>
    <row r="515" spans="2:7" x14ac:dyDescent="0.25">
      <c r="B515" s="61"/>
      <c r="C515" s="55"/>
      <c r="D515" s="42"/>
      <c r="E515" s="42" t="s">
        <v>188</v>
      </c>
      <c r="F515" s="70">
        <v>10.37207800594085</v>
      </c>
      <c r="G515" s="56">
        <v>1.8691011257185232E-3</v>
      </c>
    </row>
    <row r="516" spans="2:7" x14ac:dyDescent="0.25">
      <c r="B516" s="61"/>
      <c r="C516" s="55"/>
      <c r="D516" s="42"/>
      <c r="E516" s="42" t="s">
        <v>217</v>
      </c>
      <c r="F516" s="70">
        <v>17.421072811527964</v>
      </c>
      <c r="G516" s="56">
        <v>3.1393657842334753E-3</v>
      </c>
    </row>
    <row r="517" spans="2:7" x14ac:dyDescent="0.25">
      <c r="B517" s="61"/>
      <c r="C517" s="55"/>
      <c r="D517" s="42"/>
      <c r="E517" s="42" t="s">
        <v>100</v>
      </c>
      <c r="F517" s="70">
        <v>17.421072811527964</v>
      </c>
      <c r="G517" s="56">
        <v>3.1393657842334753E-3</v>
      </c>
    </row>
    <row r="518" spans="2:7" x14ac:dyDescent="0.25">
      <c r="B518" s="61"/>
      <c r="C518" s="55"/>
      <c r="D518" s="42"/>
      <c r="E518" s="42" t="s">
        <v>174</v>
      </c>
      <c r="F518" s="70">
        <v>10.37207800594085</v>
      </c>
      <c r="G518" s="56">
        <v>1.8691011257185232E-3</v>
      </c>
    </row>
    <row r="519" spans="2:7" x14ac:dyDescent="0.25">
      <c r="B519" s="61"/>
      <c r="C519" s="55"/>
      <c r="D519" s="42"/>
      <c r="E519" s="42" t="s">
        <v>118</v>
      </c>
      <c r="F519" s="70">
        <v>65.358848896506487</v>
      </c>
      <c r="G519" s="56">
        <v>1.1777996461090616E-2</v>
      </c>
    </row>
    <row r="520" spans="2:7" x14ac:dyDescent="0.25">
      <c r="B520" s="61"/>
      <c r="C520" s="55"/>
      <c r="D520" s="42"/>
      <c r="E520" s="42" t="s">
        <v>894</v>
      </c>
      <c r="F520" s="70">
        <v>86.604184483014009</v>
      </c>
      <c r="G520" s="56">
        <v>1.5606513816847521E-2</v>
      </c>
    </row>
    <row r="521" spans="2:7" x14ac:dyDescent="0.25">
      <c r="B521" s="61"/>
      <c r="C521" s="55"/>
      <c r="D521" s="42"/>
      <c r="E521" s="42" t="s">
        <v>259</v>
      </c>
      <c r="F521" s="70">
        <v>17.421072811527964</v>
      </c>
      <c r="G521" s="56">
        <v>3.1393657842334753E-3</v>
      </c>
    </row>
    <row r="522" spans="2:7" x14ac:dyDescent="0.25">
      <c r="B522" s="61"/>
      <c r="C522" s="55"/>
      <c r="D522" s="42"/>
      <c r="E522" s="42" t="s">
        <v>319</v>
      </c>
      <c r="F522" s="70">
        <v>17.421072811527964</v>
      </c>
      <c r="G522" s="56">
        <v>3.1393657842334753E-3</v>
      </c>
    </row>
    <row r="523" spans="2:7" x14ac:dyDescent="0.25">
      <c r="B523" s="61"/>
      <c r="C523" s="55"/>
      <c r="D523" s="42"/>
      <c r="E523" s="42" t="s">
        <v>122</v>
      </c>
      <c r="F523" s="70">
        <v>23.057219614722101</v>
      </c>
      <c r="G523" s="56">
        <v>4.1550280583246575E-3</v>
      </c>
    </row>
    <row r="524" spans="2:7" x14ac:dyDescent="0.25">
      <c r="B524" s="61"/>
      <c r="C524" s="55"/>
      <c r="D524" s="42"/>
      <c r="E524" s="42" t="s">
        <v>113</v>
      </c>
      <c r="F524" s="70">
        <v>198.17961615776886</v>
      </c>
      <c r="G524" s="56">
        <v>3.5712973180763316E-2</v>
      </c>
    </row>
    <row r="525" spans="2:7" x14ac:dyDescent="0.25">
      <c r="B525" s="61"/>
      <c r="C525" s="55"/>
      <c r="D525" s="42"/>
      <c r="E525" s="42" t="s">
        <v>114</v>
      </c>
      <c r="F525" s="70">
        <v>17.421072811527964</v>
      </c>
      <c r="G525" s="56">
        <v>3.1393657842334753E-3</v>
      </c>
    </row>
    <row r="526" spans="2:7" x14ac:dyDescent="0.25">
      <c r="B526" s="61"/>
      <c r="C526" s="55"/>
      <c r="D526" s="42"/>
      <c r="E526" s="42" t="s">
        <v>80</v>
      </c>
      <c r="F526" s="70">
        <v>34.842145623055927</v>
      </c>
      <c r="G526" s="56">
        <v>6.2787315684669507E-3</v>
      </c>
    </row>
    <row r="527" spans="2:7" x14ac:dyDescent="0.25">
      <c r="B527" s="61"/>
      <c r="C527" s="55"/>
      <c r="D527" s="42"/>
      <c r="E527" s="42" t="s">
        <v>902</v>
      </c>
      <c r="F527" s="70">
        <v>6.547815230961298</v>
      </c>
      <c r="G527" s="56">
        <v>1.179949554195095E-3</v>
      </c>
    </row>
    <row r="528" spans="2:7" x14ac:dyDescent="0.25">
      <c r="B528" s="61"/>
      <c r="C528" s="55"/>
      <c r="D528" s="42"/>
      <c r="E528" s="42" t="s">
        <v>117</v>
      </c>
      <c r="F528" s="70">
        <v>6.547815230961298</v>
      </c>
      <c r="G528" s="56">
        <v>1.179949554195095E-3</v>
      </c>
    </row>
    <row r="529" spans="2:7" x14ac:dyDescent="0.25">
      <c r="B529" s="61"/>
      <c r="C529" s="55"/>
      <c r="D529" s="42"/>
      <c r="E529" s="42" t="s">
        <v>93</v>
      </c>
      <c r="F529" s="70">
        <v>9.9615891527995064</v>
      </c>
      <c r="G529" s="56">
        <v>1.7951289499344679E-3</v>
      </c>
    </row>
    <row r="530" spans="2:7" x14ac:dyDescent="0.25">
      <c r="B530" s="61"/>
      <c r="C530" s="55"/>
      <c r="D530" s="42"/>
      <c r="E530" s="42" t="s">
        <v>218</v>
      </c>
      <c r="F530" s="70">
        <v>17.421072811527964</v>
      </c>
      <c r="G530" s="56">
        <v>3.1393657842334753E-3</v>
      </c>
    </row>
    <row r="531" spans="2:7" x14ac:dyDescent="0.25">
      <c r="B531" s="61"/>
      <c r="C531" s="55"/>
      <c r="D531" s="42" t="s">
        <v>845</v>
      </c>
      <c r="E531" s="42"/>
      <c r="F531" s="70">
        <v>5549.233191945993</v>
      </c>
      <c r="G531" s="56">
        <v>0.93297833576957268</v>
      </c>
    </row>
    <row r="532" spans="2:7" x14ac:dyDescent="0.25">
      <c r="B532" s="61"/>
      <c r="C532" s="55"/>
      <c r="D532" s="42" t="s">
        <v>776</v>
      </c>
      <c r="E532" s="42" t="s">
        <v>695</v>
      </c>
      <c r="F532" s="70">
        <v>79.144700824285536</v>
      </c>
      <c r="G532" s="56">
        <v>1</v>
      </c>
    </row>
    <row r="533" spans="2:7" x14ac:dyDescent="0.25">
      <c r="B533" s="61"/>
      <c r="C533" s="55"/>
      <c r="D533" s="42" t="s">
        <v>866</v>
      </c>
      <c r="E533" s="42"/>
      <c r="F533" s="70">
        <v>79.144700824285536</v>
      </c>
      <c r="G533" s="56">
        <v>1.3306395443462791E-2</v>
      </c>
    </row>
    <row r="534" spans="2:7" x14ac:dyDescent="0.25">
      <c r="B534" s="61"/>
      <c r="C534" s="55"/>
      <c r="D534" s="42" t="s">
        <v>728</v>
      </c>
      <c r="E534" s="42" t="s">
        <v>695</v>
      </c>
      <c r="F534" s="70">
        <v>103.71311961114679</v>
      </c>
      <c r="G534" s="56">
        <v>1</v>
      </c>
    </row>
    <row r="535" spans="2:7" x14ac:dyDescent="0.25">
      <c r="B535" s="61"/>
      <c r="C535" s="55"/>
      <c r="D535" s="42" t="s">
        <v>867</v>
      </c>
      <c r="E535" s="42"/>
      <c r="F535" s="70">
        <v>103.71311961114679</v>
      </c>
      <c r="G535" s="56">
        <v>1.7437020645071511E-2</v>
      </c>
    </row>
    <row r="536" spans="2:7" x14ac:dyDescent="0.25">
      <c r="B536" s="61"/>
      <c r="C536" s="55"/>
      <c r="D536" s="42" t="s">
        <v>760</v>
      </c>
      <c r="E536" s="42" t="s">
        <v>695</v>
      </c>
      <c r="F536" s="70">
        <v>47.716329123067823</v>
      </c>
      <c r="G536" s="56">
        <v>1</v>
      </c>
    </row>
    <row r="537" spans="2:7" x14ac:dyDescent="0.25">
      <c r="B537" s="61"/>
      <c r="C537" s="55"/>
      <c r="D537" s="42" t="s">
        <v>868</v>
      </c>
      <c r="E537" s="42"/>
      <c r="F537" s="70">
        <v>47.716329123067823</v>
      </c>
      <c r="G537" s="56">
        <v>8.0224239628072704E-3</v>
      </c>
    </row>
    <row r="538" spans="2:7" x14ac:dyDescent="0.25">
      <c r="B538" s="61"/>
      <c r="C538" s="55"/>
      <c r="D538" s="42" t="s">
        <v>836</v>
      </c>
      <c r="E538" s="42" t="s">
        <v>695</v>
      </c>
      <c r="F538" s="70">
        <v>9.9615891527995064</v>
      </c>
      <c r="G538" s="56">
        <v>1</v>
      </c>
    </row>
    <row r="539" spans="2:7" x14ac:dyDescent="0.25">
      <c r="B539" s="61"/>
      <c r="C539" s="55"/>
      <c r="D539" s="42" t="s">
        <v>903</v>
      </c>
      <c r="E539" s="42"/>
      <c r="F539" s="70">
        <v>9.9615891527995064</v>
      </c>
      <c r="G539" s="56">
        <v>1.6748164202016404E-3</v>
      </c>
    </row>
    <row r="540" spans="2:7" x14ac:dyDescent="0.25">
      <c r="B540" s="61"/>
      <c r="C540" s="55"/>
      <c r="D540" s="42" t="s">
        <v>825</v>
      </c>
      <c r="E540" s="42" t="s">
        <v>695</v>
      </c>
      <c r="F540" s="70">
        <v>9.9615891527995064</v>
      </c>
      <c r="G540" s="56">
        <v>1</v>
      </c>
    </row>
    <row r="541" spans="2:7" x14ac:dyDescent="0.25">
      <c r="B541" s="61"/>
      <c r="C541" s="55"/>
      <c r="D541" s="42" t="s">
        <v>904</v>
      </c>
      <c r="E541" s="42"/>
      <c r="F541" s="70">
        <v>9.9615891527995064</v>
      </c>
      <c r="G541" s="56">
        <v>1.6748164202016404E-3</v>
      </c>
    </row>
    <row r="542" spans="2:7" x14ac:dyDescent="0.25">
      <c r="B542" s="61"/>
      <c r="C542" s="55"/>
      <c r="D542" s="42" t="s">
        <v>827</v>
      </c>
      <c r="E542" s="42" t="s">
        <v>695</v>
      </c>
      <c r="F542" s="70">
        <v>17.421072811527964</v>
      </c>
      <c r="G542" s="56">
        <v>1</v>
      </c>
    </row>
    <row r="543" spans="2:7" x14ac:dyDescent="0.25">
      <c r="B543" s="61"/>
      <c r="C543" s="55"/>
      <c r="D543" s="42" t="s">
        <v>905</v>
      </c>
      <c r="E543" s="42"/>
      <c r="F543" s="70">
        <v>17.421072811527964</v>
      </c>
      <c r="G543" s="56">
        <v>2.928960264746087E-3</v>
      </c>
    </row>
    <row r="544" spans="2:7" x14ac:dyDescent="0.25">
      <c r="B544" s="61"/>
      <c r="C544" s="55"/>
      <c r="D544" s="42" t="s">
        <v>729</v>
      </c>
      <c r="E544" s="42" t="s">
        <v>151</v>
      </c>
      <c r="F544" s="70">
        <v>17.421072811527964</v>
      </c>
      <c r="G544" s="56">
        <v>0.26654497601562172</v>
      </c>
    </row>
    <row r="545" spans="2:7" x14ac:dyDescent="0.25">
      <c r="B545" s="61"/>
      <c r="C545" s="55"/>
      <c r="D545" s="42"/>
      <c r="E545" s="42" t="s">
        <v>57</v>
      </c>
      <c r="F545" s="70">
        <v>6.547815230961298</v>
      </c>
      <c r="G545" s="56">
        <v>0.10018253597656747</v>
      </c>
    </row>
    <row r="546" spans="2:7" x14ac:dyDescent="0.25">
      <c r="B546" s="61"/>
      <c r="C546" s="55"/>
      <c r="D546" s="42"/>
      <c r="E546" s="42" t="s">
        <v>143</v>
      </c>
      <c r="F546" s="70">
        <v>6.547815230961298</v>
      </c>
      <c r="G546" s="56">
        <v>0.10018253597656747</v>
      </c>
    </row>
    <row r="547" spans="2:7" x14ac:dyDescent="0.25">
      <c r="B547" s="61"/>
      <c r="C547" s="55"/>
      <c r="D547" s="42"/>
      <c r="E547" s="42" t="s">
        <v>75</v>
      </c>
      <c r="F547" s="70">
        <v>17.421072811527964</v>
      </c>
      <c r="G547" s="56">
        <v>0.26654497601562172</v>
      </c>
    </row>
    <row r="548" spans="2:7" x14ac:dyDescent="0.25">
      <c r="B548" s="61"/>
      <c r="C548" s="55"/>
      <c r="D548" s="42"/>
      <c r="E548" s="42" t="s">
        <v>60</v>
      </c>
      <c r="F548" s="70">
        <v>17.421072811527964</v>
      </c>
      <c r="G548" s="56">
        <v>0.26654497601562172</v>
      </c>
    </row>
    <row r="549" spans="2:7" x14ac:dyDescent="0.25">
      <c r="B549" s="61"/>
      <c r="C549" s="55"/>
      <c r="D549" s="42" t="s">
        <v>848</v>
      </c>
      <c r="E549" s="42"/>
      <c r="F549" s="70">
        <v>65.358848896506487</v>
      </c>
      <c r="G549" s="56">
        <v>1.0988615536968239E-2</v>
      </c>
    </row>
    <row r="550" spans="2:7" x14ac:dyDescent="0.25">
      <c r="B550" s="61"/>
      <c r="C550" s="55"/>
      <c r="D550" s="42" t="s">
        <v>750</v>
      </c>
      <c r="E550" s="42" t="s">
        <v>253</v>
      </c>
      <c r="F550" s="70">
        <v>6.547815230961298</v>
      </c>
      <c r="G550" s="56">
        <v>1</v>
      </c>
    </row>
    <row r="551" spans="2:7" x14ac:dyDescent="0.25">
      <c r="B551" s="61"/>
      <c r="C551" s="55"/>
      <c r="D551" s="42" t="s">
        <v>858</v>
      </c>
      <c r="E551" s="42"/>
      <c r="F551" s="70">
        <v>6.547815230961298</v>
      </c>
      <c r="G551" s="56">
        <v>1.1008673713649888E-3</v>
      </c>
    </row>
    <row r="552" spans="2:7" x14ac:dyDescent="0.25">
      <c r="B552" s="61"/>
      <c r="C552" s="55" t="s">
        <v>367</v>
      </c>
      <c r="D552" s="55"/>
      <c r="E552" s="55"/>
      <c r="F552" s="71">
        <v>5947.8692904146328</v>
      </c>
      <c r="G552" s="64">
        <v>0.99707959348987907</v>
      </c>
    </row>
    <row r="553" spans="2:7" x14ac:dyDescent="0.25">
      <c r="B553" s="61"/>
      <c r="C553" s="55" t="s">
        <v>375</v>
      </c>
      <c r="D553" s="42" t="s">
        <v>695</v>
      </c>
      <c r="E553" s="42" t="s">
        <v>695</v>
      </c>
      <c r="F553" s="70">
        <v>17.421072811527964</v>
      </c>
      <c r="G553" s="56">
        <v>1</v>
      </c>
    </row>
    <row r="554" spans="2:7" x14ac:dyDescent="0.25">
      <c r="B554" s="61"/>
      <c r="C554" s="55"/>
      <c r="D554" s="42" t="s">
        <v>696</v>
      </c>
      <c r="E554" s="42"/>
      <c r="F554" s="70">
        <v>17.421072811527964</v>
      </c>
      <c r="G554" s="56">
        <v>1</v>
      </c>
    </row>
    <row r="555" spans="2:7" x14ac:dyDescent="0.25">
      <c r="B555" s="57"/>
      <c r="C555" s="55" t="s">
        <v>751</v>
      </c>
      <c r="D555" s="55"/>
      <c r="E555" s="55"/>
      <c r="F555" s="71">
        <v>17.421072811527964</v>
      </c>
      <c r="G555" s="64">
        <v>2.9204065101210369E-3</v>
      </c>
    </row>
    <row r="556" spans="2:7" x14ac:dyDescent="0.25">
      <c r="B556" s="58" t="s">
        <v>32</v>
      </c>
      <c r="C556" s="58"/>
      <c r="D556" s="58"/>
      <c r="E556" s="58"/>
      <c r="F556" s="72">
        <v>5965.2903632261605</v>
      </c>
      <c r="G556" s="60">
        <v>9.9568787685071325E-2</v>
      </c>
    </row>
    <row r="557" spans="2:7" x14ac:dyDescent="0.25">
      <c r="B557" s="61" t="s">
        <v>17</v>
      </c>
      <c r="C557" s="55" t="s">
        <v>2</v>
      </c>
      <c r="D557" s="42" t="s">
        <v>837</v>
      </c>
      <c r="E557" s="42" t="s">
        <v>695</v>
      </c>
      <c r="F557" s="70">
        <v>2.2788274079798994</v>
      </c>
      <c r="G557" s="56">
        <v>1</v>
      </c>
    </row>
    <row r="558" spans="2:7" x14ac:dyDescent="0.25">
      <c r="B558" s="61"/>
      <c r="C558" s="55"/>
      <c r="D558" s="42" t="s">
        <v>906</v>
      </c>
      <c r="E558" s="42"/>
      <c r="F558" s="70">
        <v>2.2788274079798994</v>
      </c>
      <c r="G558" s="56">
        <v>1.1067587120887844E-3</v>
      </c>
    </row>
    <row r="559" spans="2:7" x14ac:dyDescent="0.25">
      <c r="B559" s="61"/>
      <c r="C559" s="55"/>
      <c r="D559" s="42" t="s">
        <v>813</v>
      </c>
      <c r="E559" s="42" t="s">
        <v>695</v>
      </c>
      <c r="F559" s="70">
        <v>6.8470134321801659</v>
      </c>
      <c r="G559" s="56">
        <v>1</v>
      </c>
    </row>
    <row r="560" spans="2:7" x14ac:dyDescent="0.25">
      <c r="B560" s="61"/>
      <c r="C560" s="55"/>
      <c r="D560" s="42" t="s">
        <v>896</v>
      </c>
      <c r="E560" s="42"/>
      <c r="F560" s="70">
        <v>6.8470134321801659</v>
      </c>
      <c r="G560" s="56">
        <v>3.3253908309677357E-3</v>
      </c>
    </row>
    <row r="561" spans="2:7" x14ac:dyDescent="0.25">
      <c r="B561" s="61"/>
      <c r="C561" s="55"/>
      <c r="D561" s="42" t="s">
        <v>827</v>
      </c>
      <c r="E561" s="42" t="s">
        <v>695</v>
      </c>
      <c r="F561" s="70">
        <v>6.8470134321801659</v>
      </c>
      <c r="G561" s="56">
        <v>1</v>
      </c>
    </row>
    <row r="562" spans="2:7" x14ac:dyDescent="0.25">
      <c r="B562" s="61"/>
      <c r="C562" s="55"/>
      <c r="D562" s="42" t="s">
        <v>905</v>
      </c>
      <c r="E562" s="42"/>
      <c r="F562" s="70">
        <v>6.8470134321801659</v>
      </c>
      <c r="G562" s="56">
        <v>3.3253908309677357E-3</v>
      </c>
    </row>
    <row r="563" spans="2:7" x14ac:dyDescent="0.25">
      <c r="B563" s="61"/>
      <c r="C563" s="55"/>
      <c r="D563" s="42" t="s">
        <v>729</v>
      </c>
      <c r="E563" s="42" t="s">
        <v>153</v>
      </c>
      <c r="F563" s="70">
        <v>2.2788274079798994</v>
      </c>
      <c r="G563" s="56">
        <v>1.115411562317113E-3</v>
      </c>
    </row>
    <row r="564" spans="2:7" x14ac:dyDescent="0.25">
      <c r="B564" s="61"/>
      <c r="C564" s="55"/>
      <c r="D564" s="42"/>
      <c r="E564" s="42" t="s">
        <v>249</v>
      </c>
      <c r="F564" s="70">
        <v>13.694026864360332</v>
      </c>
      <c r="G564" s="56">
        <v>6.702778738618455E-3</v>
      </c>
    </row>
    <row r="565" spans="2:7" x14ac:dyDescent="0.25">
      <c r="B565" s="61"/>
      <c r="C565" s="55"/>
      <c r="D565" s="42"/>
      <c r="E565" s="42" t="s">
        <v>141</v>
      </c>
      <c r="F565" s="70">
        <v>6.8470134321801659</v>
      </c>
      <c r="G565" s="56">
        <v>3.3513893693092275E-3</v>
      </c>
    </row>
    <row r="566" spans="2:7" x14ac:dyDescent="0.25">
      <c r="B566" s="61"/>
      <c r="C566" s="55"/>
      <c r="D566" s="42"/>
      <c r="E566" s="42" t="s">
        <v>70</v>
      </c>
      <c r="F566" s="70">
        <v>6.8470134321801659</v>
      </c>
      <c r="G566" s="56">
        <v>3.3513893693092275E-3</v>
      </c>
    </row>
    <row r="567" spans="2:7" x14ac:dyDescent="0.25">
      <c r="B567" s="61"/>
      <c r="C567" s="55"/>
      <c r="D567" s="42"/>
      <c r="E567" s="42" t="s">
        <v>332</v>
      </c>
      <c r="F567" s="70">
        <v>6.8470134321801659</v>
      </c>
      <c r="G567" s="56">
        <v>3.3513893693092275E-3</v>
      </c>
    </row>
    <row r="568" spans="2:7" x14ac:dyDescent="0.25">
      <c r="B568" s="61"/>
      <c r="C568" s="55"/>
      <c r="D568" s="42"/>
      <c r="E568" s="42" t="s">
        <v>224</v>
      </c>
      <c r="F568" s="70">
        <v>45.588252021314588</v>
      </c>
      <c r="G568" s="56">
        <v>2.2313959904263759E-2</v>
      </c>
    </row>
    <row r="569" spans="2:7" x14ac:dyDescent="0.25">
      <c r="B569" s="61"/>
      <c r="C569" s="55"/>
      <c r="D569" s="42"/>
      <c r="E569" s="42" t="s">
        <v>156</v>
      </c>
      <c r="F569" s="70">
        <v>31.89422515695426</v>
      </c>
      <c r="G569" s="56">
        <v>1.5611181165645307E-2</v>
      </c>
    </row>
    <row r="570" spans="2:7" x14ac:dyDescent="0.25">
      <c r="B570" s="61"/>
      <c r="C570" s="55"/>
      <c r="D570" s="42"/>
      <c r="E570" s="42" t="s">
        <v>155</v>
      </c>
      <c r="F570" s="70">
        <v>9.0743574524338619</v>
      </c>
      <c r="G570" s="56">
        <v>4.4416014954005104E-3</v>
      </c>
    </row>
    <row r="571" spans="2:7" x14ac:dyDescent="0.25">
      <c r="B571" s="61"/>
      <c r="C571" s="55"/>
      <c r="D571" s="42"/>
      <c r="E571" s="42" t="s">
        <v>151</v>
      </c>
      <c r="F571" s="70">
        <v>6.8470134321801659</v>
      </c>
      <c r="G571" s="56">
        <v>3.3513893693092275E-3</v>
      </c>
    </row>
    <row r="572" spans="2:7" x14ac:dyDescent="0.25">
      <c r="B572" s="61"/>
      <c r="C572" s="55"/>
      <c r="D572" s="42"/>
      <c r="E572" s="42" t="s">
        <v>228</v>
      </c>
      <c r="F572" s="70">
        <v>6.8470134321801659</v>
      </c>
      <c r="G572" s="56">
        <v>3.3513893693092275E-3</v>
      </c>
    </row>
    <row r="573" spans="2:7" x14ac:dyDescent="0.25">
      <c r="B573" s="61"/>
      <c r="C573" s="55"/>
      <c r="D573" s="42"/>
      <c r="E573" s="42" t="s">
        <v>227</v>
      </c>
      <c r="F573" s="70">
        <v>9.0743574524338619</v>
      </c>
      <c r="G573" s="56">
        <v>4.4416014954005104E-3</v>
      </c>
    </row>
    <row r="574" spans="2:7" x14ac:dyDescent="0.25">
      <c r="B574" s="61"/>
      <c r="C574" s="55"/>
      <c r="D574" s="42"/>
      <c r="E574" s="42" t="s">
        <v>348</v>
      </c>
      <c r="F574" s="70">
        <v>6.8470134321801659</v>
      </c>
      <c r="G574" s="56">
        <v>3.3513893693092275E-3</v>
      </c>
    </row>
    <row r="575" spans="2:7" x14ac:dyDescent="0.25">
      <c r="B575" s="61"/>
      <c r="C575" s="55"/>
      <c r="D575" s="42"/>
      <c r="E575" s="42" t="s">
        <v>69</v>
      </c>
      <c r="F575" s="70">
        <v>6.8470134321801659</v>
      </c>
      <c r="G575" s="56">
        <v>3.3513893693092275E-3</v>
      </c>
    </row>
    <row r="576" spans="2:7" x14ac:dyDescent="0.25">
      <c r="B576" s="61"/>
      <c r="C576" s="55"/>
      <c r="D576" s="42"/>
      <c r="E576" s="42" t="s">
        <v>140</v>
      </c>
      <c r="F576" s="70">
        <v>9.1258408401600661</v>
      </c>
      <c r="G576" s="56">
        <v>4.4668009316263411E-3</v>
      </c>
    </row>
    <row r="577" spans="2:7" x14ac:dyDescent="0.25">
      <c r="B577" s="61"/>
      <c r="C577" s="55"/>
      <c r="D577" s="42"/>
      <c r="E577" s="42" t="s">
        <v>154</v>
      </c>
      <c r="F577" s="70">
        <v>62.240460650177468</v>
      </c>
      <c r="G577" s="56">
        <v>3.0464671966839711E-2</v>
      </c>
    </row>
    <row r="578" spans="2:7" x14ac:dyDescent="0.25">
      <c r="B578" s="61"/>
      <c r="C578" s="55"/>
      <c r="D578" s="42"/>
      <c r="E578" s="42" t="s">
        <v>64</v>
      </c>
      <c r="F578" s="70">
        <v>6.8470134321801659</v>
      </c>
      <c r="G578" s="56">
        <v>3.3513893693092275E-3</v>
      </c>
    </row>
    <row r="579" spans="2:7" x14ac:dyDescent="0.25">
      <c r="B579" s="61"/>
      <c r="C579" s="55"/>
      <c r="D579" s="42"/>
      <c r="E579" s="42" t="s">
        <v>232</v>
      </c>
      <c r="F579" s="70">
        <v>6.8470134321801659</v>
      </c>
      <c r="G579" s="56">
        <v>3.3513893693092275E-3</v>
      </c>
    </row>
    <row r="580" spans="2:7" x14ac:dyDescent="0.25">
      <c r="B580" s="61"/>
      <c r="C580" s="55"/>
      <c r="D580" s="42"/>
      <c r="E580" s="42" t="s">
        <v>68</v>
      </c>
      <c r="F580" s="70">
        <v>41.082080593080988</v>
      </c>
      <c r="G580" s="56">
        <v>2.0108336215855362E-2</v>
      </c>
    </row>
    <row r="581" spans="2:7" x14ac:dyDescent="0.25">
      <c r="B581" s="61"/>
      <c r="C581" s="55"/>
      <c r="D581" s="42"/>
      <c r="E581" s="42" t="s">
        <v>77</v>
      </c>
      <c r="F581" s="70">
        <v>6.8470134321801659</v>
      </c>
      <c r="G581" s="56">
        <v>3.3513893693092275E-3</v>
      </c>
    </row>
    <row r="582" spans="2:7" x14ac:dyDescent="0.25">
      <c r="B582" s="61"/>
      <c r="C582" s="55"/>
      <c r="D582" s="42"/>
      <c r="E582" s="42" t="s">
        <v>276</v>
      </c>
      <c r="F582" s="70">
        <v>13.694026864360332</v>
      </c>
      <c r="G582" s="56">
        <v>6.702778738618455E-3</v>
      </c>
    </row>
    <row r="583" spans="2:7" x14ac:dyDescent="0.25">
      <c r="B583" s="61"/>
      <c r="C583" s="55"/>
      <c r="D583" s="42"/>
      <c r="E583" s="42" t="s">
        <v>159</v>
      </c>
      <c r="F583" s="70">
        <v>6.8470134321801659</v>
      </c>
      <c r="G583" s="56">
        <v>3.3513893693092275E-3</v>
      </c>
    </row>
    <row r="584" spans="2:7" x14ac:dyDescent="0.25">
      <c r="B584" s="61"/>
      <c r="C584" s="55"/>
      <c r="D584" s="42"/>
      <c r="E584" s="42" t="s">
        <v>59</v>
      </c>
      <c r="F584" s="70">
        <v>5.288492560208665</v>
      </c>
      <c r="G584" s="56">
        <v>2.5885443225004455E-3</v>
      </c>
    </row>
    <row r="585" spans="2:7" x14ac:dyDescent="0.25">
      <c r="B585" s="61"/>
      <c r="C585" s="55"/>
      <c r="D585" s="42"/>
      <c r="E585" s="42" t="s">
        <v>158</v>
      </c>
      <c r="F585" s="70">
        <v>22.819867704520398</v>
      </c>
      <c r="G585" s="56">
        <v>1.1169579670244796E-2</v>
      </c>
    </row>
    <row r="586" spans="2:7" x14ac:dyDescent="0.25">
      <c r="B586" s="61"/>
      <c r="C586" s="55"/>
      <c r="D586" s="42"/>
      <c r="E586" s="42" t="s">
        <v>71</v>
      </c>
      <c r="F586" s="70">
        <v>27.388053728720664</v>
      </c>
      <c r="G586" s="56">
        <v>1.340555747723691E-2</v>
      </c>
    </row>
    <row r="587" spans="2:7" x14ac:dyDescent="0.25">
      <c r="B587" s="61"/>
      <c r="C587" s="55"/>
      <c r="D587" s="42"/>
      <c r="E587" s="42" t="s">
        <v>152</v>
      </c>
      <c r="F587" s="70">
        <v>46.370573153289655</v>
      </c>
      <c r="G587" s="56">
        <v>2.2696880538355807E-2</v>
      </c>
    </row>
    <row r="588" spans="2:7" x14ac:dyDescent="0.25">
      <c r="B588" s="61"/>
      <c r="C588" s="55"/>
      <c r="D588" s="42"/>
      <c r="E588" s="42" t="s">
        <v>201</v>
      </c>
      <c r="F588" s="70">
        <v>22.819867704520398</v>
      </c>
      <c r="G588" s="56">
        <v>1.1169579670244796E-2</v>
      </c>
    </row>
    <row r="589" spans="2:7" x14ac:dyDescent="0.25">
      <c r="B589" s="61"/>
      <c r="C589" s="55"/>
      <c r="D589" s="42"/>
      <c r="E589" s="42" t="s">
        <v>150</v>
      </c>
      <c r="F589" s="70">
        <v>60.784906553658374</v>
      </c>
      <c r="G589" s="56">
        <v>2.9752225792482587E-2</v>
      </c>
    </row>
    <row r="590" spans="2:7" x14ac:dyDescent="0.25">
      <c r="B590" s="61"/>
      <c r="C590" s="55"/>
      <c r="D590" s="42"/>
      <c r="E590" s="42" t="s">
        <v>239</v>
      </c>
      <c r="F590" s="70">
        <v>13.694026864360332</v>
      </c>
      <c r="G590" s="56">
        <v>6.702778738618455E-3</v>
      </c>
    </row>
    <row r="591" spans="2:7" x14ac:dyDescent="0.25">
      <c r="B591" s="61"/>
      <c r="C591" s="55"/>
      <c r="D591" s="42"/>
      <c r="E591" s="42" t="s">
        <v>161</v>
      </c>
      <c r="F591" s="70">
        <v>13.694026864360332</v>
      </c>
      <c r="G591" s="56">
        <v>6.702778738618455E-3</v>
      </c>
    </row>
    <row r="592" spans="2:7" x14ac:dyDescent="0.25">
      <c r="B592" s="61"/>
      <c r="C592" s="55"/>
      <c r="D592" s="42"/>
      <c r="E592" s="42" t="s">
        <v>148</v>
      </c>
      <c r="F592" s="70">
        <v>9.0743574524338619</v>
      </c>
      <c r="G592" s="56">
        <v>4.4416014954005104E-3</v>
      </c>
    </row>
    <row r="593" spans="2:7" x14ac:dyDescent="0.25">
      <c r="B593" s="61"/>
      <c r="C593" s="55"/>
      <c r="D593" s="42"/>
      <c r="E593" s="42" t="s">
        <v>323</v>
      </c>
      <c r="F593" s="70">
        <v>15.972854272340232</v>
      </c>
      <c r="G593" s="56">
        <v>7.818190300935569E-3</v>
      </c>
    </row>
    <row r="594" spans="2:7" x14ac:dyDescent="0.25">
      <c r="B594" s="61"/>
      <c r="C594" s="55"/>
      <c r="D594" s="42"/>
      <c r="E594" s="42" t="s">
        <v>149</v>
      </c>
      <c r="F594" s="70">
        <v>87.339155762677763</v>
      </c>
      <c r="G594" s="56">
        <v>4.274966319940162E-2</v>
      </c>
    </row>
    <row r="595" spans="2:7" x14ac:dyDescent="0.25">
      <c r="B595" s="61"/>
      <c r="C595" s="55"/>
      <c r="D595" s="42"/>
      <c r="E595" s="42" t="s">
        <v>230</v>
      </c>
      <c r="F595" s="70">
        <v>13.694026864360332</v>
      </c>
      <c r="G595" s="56">
        <v>6.702778738618455E-3</v>
      </c>
    </row>
    <row r="596" spans="2:7" x14ac:dyDescent="0.25">
      <c r="B596" s="61"/>
      <c r="C596" s="55"/>
      <c r="D596" s="42"/>
      <c r="E596" s="42" t="s">
        <v>58</v>
      </c>
      <c r="F596" s="70">
        <v>20.541040296540498</v>
      </c>
      <c r="G596" s="56">
        <v>1.0054168107927683E-2</v>
      </c>
    </row>
    <row r="597" spans="2:7" x14ac:dyDescent="0.25">
      <c r="B597" s="61"/>
      <c r="C597" s="55"/>
      <c r="D597" s="42"/>
      <c r="E597" s="42" t="s">
        <v>354</v>
      </c>
      <c r="F597" s="70">
        <v>13.694026864360332</v>
      </c>
      <c r="G597" s="56">
        <v>6.702778738618455E-3</v>
      </c>
    </row>
    <row r="598" spans="2:7" x14ac:dyDescent="0.25">
      <c r="B598" s="61"/>
      <c r="C598" s="55"/>
      <c r="D598" s="42"/>
      <c r="E598" s="42" t="s">
        <v>147</v>
      </c>
      <c r="F598" s="70">
        <v>54.776107457441313</v>
      </c>
      <c r="G598" s="56">
        <v>2.6811114954473813E-2</v>
      </c>
    </row>
    <row r="599" spans="2:7" x14ac:dyDescent="0.25">
      <c r="B599" s="61"/>
      <c r="C599" s="55"/>
      <c r="D599" s="42"/>
      <c r="E599" s="42" t="s">
        <v>229</v>
      </c>
      <c r="F599" s="70">
        <v>53.21758658546981</v>
      </c>
      <c r="G599" s="56">
        <v>2.6048269907665029E-2</v>
      </c>
    </row>
    <row r="600" spans="2:7" x14ac:dyDescent="0.25">
      <c r="B600" s="61"/>
      <c r="C600" s="55"/>
      <c r="D600" s="42"/>
      <c r="E600" s="42" t="s">
        <v>240</v>
      </c>
      <c r="F600" s="70">
        <v>27.388053728720664</v>
      </c>
      <c r="G600" s="56">
        <v>1.340555747723691E-2</v>
      </c>
    </row>
    <row r="601" spans="2:7" x14ac:dyDescent="0.25">
      <c r="B601" s="61"/>
      <c r="C601" s="55"/>
      <c r="D601" s="42"/>
      <c r="E601" s="42" t="s">
        <v>66</v>
      </c>
      <c r="F601" s="70">
        <v>660.8467642114739</v>
      </c>
      <c r="G601" s="56">
        <v>0.32346289988444382</v>
      </c>
    </row>
    <row r="602" spans="2:7" x14ac:dyDescent="0.25">
      <c r="B602" s="61"/>
      <c r="C602" s="55"/>
      <c r="D602" s="42"/>
      <c r="E602" s="42" t="s">
        <v>157</v>
      </c>
      <c r="F602" s="70">
        <v>191.55751612160421</v>
      </c>
      <c r="G602" s="56">
        <v>9.3761145570998308E-2</v>
      </c>
    </row>
    <row r="603" spans="2:7" x14ac:dyDescent="0.25">
      <c r="B603" s="61"/>
      <c r="C603" s="55"/>
      <c r="D603" s="42"/>
      <c r="E603" s="42" t="s">
        <v>236</v>
      </c>
      <c r="F603" s="70">
        <v>9.0743574524338619</v>
      </c>
      <c r="G603" s="56">
        <v>4.4416014954005104E-3</v>
      </c>
    </row>
    <row r="604" spans="2:7" x14ac:dyDescent="0.25">
      <c r="B604" s="61"/>
      <c r="C604" s="55"/>
      <c r="D604" s="42"/>
      <c r="E604" s="42" t="s">
        <v>146</v>
      </c>
      <c r="F604" s="70">
        <v>31.89422515695426</v>
      </c>
      <c r="G604" s="56">
        <v>1.5611181165645307E-2</v>
      </c>
    </row>
    <row r="605" spans="2:7" x14ac:dyDescent="0.25">
      <c r="B605" s="61"/>
      <c r="C605" s="55"/>
      <c r="D605" s="42"/>
      <c r="E605" s="42" t="s">
        <v>907</v>
      </c>
      <c r="F605" s="70">
        <v>6.8470134321801659</v>
      </c>
      <c r="G605" s="56">
        <v>3.3513893693092275E-3</v>
      </c>
    </row>
    <row r="606" spans="2:7" x14ac:dyDescent="0.25">
      <c r="B606" s="61"/>
      <c r="C606" s="55"/>
      <c r="D606" s="42"/>
      <c r="E606" s="42" t="s">
        <v>223</v>
      </c>
      <c r="F606" s="70">
        <v>55.444930605723506</v>
      </c>
      <c r="G606" s="56">
        <v>2.7138482033756312E-2</v>
      </c>
    </row>
    <row r="607" spans="2:7" x14ac:dyDescent="0.25">
      <c r="B607" s="61"/>
      <c r="C607" s="55"/>
      <c r="D607" s="42"/>
      <c r="E607" s="42" t="s">
        <v>225</v>
      </c>
      <c r="F607" s="70">
        <v>60.013116629923772</v>
      </c>
      <c r="G607" s="56">
        <v>2.9374459840748428E-2</v>
      </c>
    </row>
    <row r="608" spans="2:7" x14ac:dyDescent="0.25">
      <c r="B608" s="61"/>
      <c r="C608" s="55"/>
      <c r="D608" s="42"/>
      <c r="E608" s="42" t="s">
        <v>233</v>
      </c>
      <c r="F608" s="70">
        <v>20.541040296540498</v>
      </c>
      <c r="G608" s="56">
        <v>1.0054168107927683E-2</v>
      </c>
    </row>
    <row r="609" spans="2:7" x14ac:dyDescent="0.25">
      <c r="B609" s="61"/>
      <c r="C609" s="55"/>
      <c r="D609" s="42"/>
      <c r="E609" s="42" t="s">
        <v>278</v>
      </c>
      <c r="F609" s="70">
        <v>6.8470134321801659</v>
      </c>
      <c r="G609" s="56">
        <v>3.3513893693092275E-3</v>
      </c>
    </row>
    <row r="610" spans="2:7" x14ac:dyDescent="0.25">
      <c r="B610" s="61"/>
      <c r="C610" s="55"/>
      <c r="D610" s="42"/>
      <c r="E610" s="42" t="s">
        <v>331</v>
      </c>
      <c r="F610" s="70">
        <v>6.8470134321801659</v>
      </c>
      <c r="G610" s="56">
        <v>3.3513893693092275E-3</v>
      </c>
    </row>
    <row r="611" spans="2:7" x14ac:dyDescent="0.25">
      <c r="B611" s="61"/>
      <c r="C611" s="55"/>
      <c r="D611" s="42"/>
      <c r="E611" s="42" t="s">
        <v>237</v>
      </c>
      <c r="F611" s="70">
        <v>25.829532856749164</v>
      </c>
      <c r="G611" s="56">
        <v>1.2642712430428129E-2</v>
      </c>
    </row>
    <row r="612" spans="2:7" x14ac:dyDescent="0.25">
      <c r="B612" s="61"/>
      <c r="C612" s="55"/>
      <c r="D612" s="42"/>
      <c r="E612" s="42" t="s">
        <v>65</v>
      </c>
      <c r="F612" s="70">
        <v>2.2273440202536965</v>
      </c>
      <c r="G612" s="56">
        <v>1.0902121260912836E-3</v>
      </c>
    </row>
    <row r="613" spans="2:7" x14ac:dyDescent="0.25">
      <c r="B613" s="61"/>
      <c r="C613" s="55"/>
      <c r="D613" s="42"/>
      <c r="E613" s="42" t="s">
        <v>160</v>
      </c>
      <c r="F613" s="70">
        <v>47.867079429294478</v>
      </c>
      <c r="G613" s="56">
        <v>2.3429371466580869E-2</v>
      </c>
    </row>
    <row r="614" spans="2:7" x14ac:dyDescent="0.25">
      <c r="B614" s="61"/>
      <c r="C614" s="55"/>
      <c r="D614" s="42"/>
      <c r="E614" s="42" t="s">
        <v>238</v>
      </c>
      <c r="F614" s="70">
        <v>6.8470134321801659</v>
      </c>
      <c r="G614" s="56">
        <v>3.3513893693092275E-3</v>
      </c>
    </row>
    <row r="615" spans="2:7" x14ac:dyDescent="0.25">
      <c r="B615" s="61"/>
      <c r="C615" s="55"/>
      <c r="D615" s="42"/>
      <c r="E615" s="42" t="s">
        <v>247</v>
      </c>
      <c r="F615" s="70">
        <v>6.8470134321801659</v>
      </c>
      <c r="G615" s="56">
        <v>3.3513893693092275E-3</v>
      </c>
    </row>
    <row r="616" spans="2:7" x14ac:dyDescent="0.25">
      <c r="B616" s="61"/>
      <c r="C616" s="55"/>
      <c r="D616" s="42"/>
      <c r="E616" s="42" t="s">
        <v>75</v>
      </c>
      <c r="F616" s="70">
        <v>2.2788274079798994</v>
      </c>
      <c r="G616" s="56">
        <v>1.115411562317113E-3</v>
      </c>
    </row>
    <row r="617" spans="2:7" x14ac:dyDescent="0.25">
      <c r="B617" s="61"/>
      <c r="C617" s="55"/>
      <c r="D617" s="42"/>
      <c r="E617" s="42" t="s">
        <v>321</v>
      </c>
      <c r="F617" s="70">
        <v>6.8470134321801659</v>
      </c>
      <c r="G617" s="56">
        <v>3.3513893693092275E-3</v>
      </c>
    </row>
    <row r="618" spans="2:7" x14ac:dyDescent="0.25">
      <c r="B618" s="61"/>
      <c r="C618" s="55"/>
      <c r="D618" s="42"/>
      <c r="E618" s="42" t="s">
        <v>226</v>
      </c>
      <c r="F618" s="70">
        <v>18.148714904867724</v>
      </c>
      <c r="G618" s="56">
        <v>8.8832029908010209E-3</v>
      </c>
    </row>
    <row r="619" spans="2:7" x14ac:dyDescent="0.25">
      <c r="B619" s="61"/>
      <c r="C619" s="55"/>
      <c r="D619" s="42"/>
      <c r="E619" s="42" t="s">
        <v>908</v>
      </c>
      <c r="F619" s="70">
        <v>6.8470134321801659</v>
      </c>
      <c r="G619" s="56">
        <v>3.3513893693092275E-3</v>
      </c>
    </row>
    <row r="620" spans="2:7" x14ac:dyDescent="0.25">
      <c r="B620" s="61"/>
      <c r="C620" s="55"/>
      <c r="D620" s="42"/>
      <c r="E620" s="42" t="s">
        <v>282</v>
      </c>
      <c r="F620" s="70">
        <v>6.8470134321801659</v>
      </c>
      <c r="G620" s="56">
        <v>3.3513893693092275E-3</v>
      </c>
    </row>
    <row r="621" spans="2:7" x14ac:dyDescent="0.25">
      <c r="B621" s="61"/>
      <c r="C621" s="55"/>
      <c r="D621" s="42"/>
      <c r="E621" s="42" t="s">
        <v>60</v>
      </c>
      <c r="F621" s="70">
        <v>40.917099221661914</v>
      </c>
      <c r="G621" s="56">
        <v>2.0027583224819984E-2</v>
      </c>
    </row>
    <row r="622" spans="2:7" x14ac:dyDescent="0.25">
      <c r="B622" s="61"/>
      <c r="C622" s="55"/>
      <c r="D622" s="42" t="s">
        <v>848</v>
      </c>
      <c r="E622" s="42"/>
      <c r="F622" s="70">
        <v>2043.0372832481235</v>
      </c>
      <c r="G622" s="56">
        <v>0.99224245962597579</v>
      </c>
    </row>
    <row r="623" spans="2:7" x14ac:dyDescent="0.25">
      <c r="B623" s="61"/>
      <c r="C623" s="55" t="s">
        <v>367</v>
      </c>
      <c r="D623" s="55"/>
      <c r="E623" s="55"/>
      <c r="F623" s="71">
        <v>2059.0101375204636</v>
      </c>
      <c r="G623" s="64">
        <v>0.96410729374379978</v>
      </c>
    </row>
    <row r="624" spans="2:7" x14ac:dyDescent="0.25">
      <c r="B624" s="61"/>
      <c r="C624" s="55" t="s">
        <v>723</v>
      </c>
      <c r="D624" s="42" t="s">
        <v>725</v>
      </c>
      <c r="E624" s="42" t="s">
        <v>421</v>
      </c>
      <c r="F624" s="70">
        <v>2.2273440202536965</v>
      </c>
      <c r="G624" s="56">
        <v>2.90568130518358E-2</v>
      </c>
    </row>
    <row r="625" spans="2:7" x14ac:dyDescent="0.25">
      <c r="B625" s="61"/>
      <c r="C625" s="55"/>
      <c r="D625" s="42"/>
      <c r="E625" s="42" t="s">
        <v>162</v>
      </c>
      <c r="F625" s="70">
        <v>6.8470134321801659</v>
      </c>
      <c r="G625" s="56">
        <v>8.9322703387152036E-2</v>
      </c>
    </row>
    <row r="626" spans="2:7" x14ac:dyDescent="0.25">
      <c r="B626" s="61"/>
      <c r="C626" s="55"/>
      <c r="D626" s="42"/>
      <c r="E626" s="42" t="s">
        <v>165</v>
      </c>
      <c r="F626" s="70">
        <v>2.2273440202536965</v>
      </c>
      <c r="G626" s="56">
        <v>2.90568130518358E-2</v>
      </c>
    </row>
    <row r="627" spans="2:7" x14ac:dyDescent="0.25">
      <c r="B627" s="61"/>
      <c r="C627" s="55"/>
      <c r="D627" s="42"/>
      <c r="E627" s="42" t="s">
        <v>456</v>
      </c>
      <c r="F627" s="70">
        <v>6.8470134321801659</v>
      </c>
      <c r="G627" s="56">
        <v>8.9322703387152036E-2</v>
      </c>
    </row>
    <row r="628" spans="2:7" x14ac:dyDescent="0.25">
      <c r="B628" s="61"/>
      <c r="C628" s="55"/>
      <c r="D628" s="42"/>
      <c r="E628" s="42" t="s">
        <v>204</v>
      </c>
      <c r="F628" s="70">
        <v>2.2788274079798994</v>
      </c>
      <c r="G628" s="56">
        <v>2.9728439508652768E-2</v>
      </c>
    </row>
    <row r="629" spans="2:7" x14ac:dyDescent="0.25">
      <c r="B629" s="61"/>
      <c r="C629" s="55"/>
      <c r="D629" s="42"/>
      <c r="E629" s="42" t="s">
        <v>431</v>
      </c>
      <c r="F629" s="70">
        <v>6.8470134321801659</v>
      </c>
      <c r="G629" s="56">
        <v>8.9322703387152036E-2</v>
      </c>
    </row>
    <row r="630" spans="2:7" x14ac:dyDescent="0.25">
      <c r="B630" s="61"/>
      <c r="C630" s="55"/>
      <c r="D630" s="42"/>
      <c r="E630" s="42" t="s">
        <v>164</v>
      </c>
      <c r="F630" s="70">
        <v>6.0193303044575313</v>
      </c>
      <c r="G630" s="56">
        <v>7.8525164394654581E-2</v>
      </c>
    </row>
    <row r="631" spans="2:7" x14ac:dyDescent="0.25">
      <c r="B631" s="61"/>
      <c r="C631" s="55"/>
      <c r="D631" s="42"/>
      <c r="E631" s="42" t="s">
        <v>221</v>
      </c>
      <c r="F631" s="70">
        <v>6.8470134321801659</v>
      </c>
      <c r="G631" s="56">
        <v>8.9322703387152036E-2</v>
      </c>
    </row>
    <row r="632" spans="2:7" x14ac:dyDescent="0.25">
      <c r="B632" s="61"/>
      <c r="C632" s="55"/>
      <c r="D632" s="42"/>
      <c r="E632" s="42" t="s">
        <v>166</v>
      </c>
      <c r="F632" s="70">
        <v>20.541040296540498</v>
      </c>
      <c r="G632" s="56">
        <v>0.26796811016145611</v>
      </c>
    </row>
    <row r="633" spans="2:7" x14ac:dyDescent="0.25">
      <c r="B633" s="61"/>
      <c r="C633" s="55"/>
      <c r="D633" s="42"/>
      <c r="E633" s="42" t="s">
        <v>242</v>
      </c>
      <c r="F633" s="70">
        <v>6.8470134321801659</v>
      </c>
      <c r="G633" s="56">
        <v>8.9322703387152036E-2</v>
      </c>
    </row>
    <row r="634" spans="2:7" x14ac:dyDescent="0.25">
      <c r="B634" s="61"/>
      <c r="C634" s="55"/>
      <c r="D634" s="42"/>
      <c r="E634" s="42" t="s">
        <v>78</v>
      </c>
      <c r="F634" s="70">
        <v>6.8470134321801659</v>
      </c>
      <c r="G634" s="56">
        <v>8.9322703387152036E-2</v>
      </c>
    </row>
    <row r="635" spans="2:7" x14ac:dyDescent="0.25">
      <c r="B635" s="61"/>
      <c r="C635" s="55"/>
      <c r="D635" s="42"/>
      <c r="E635" s="42" t="s">
        <v>465</v>
      </c>
      <c r="F635" s="70">
        <v>2.2788274079798994</v>
      </c>
      <c r="G635" s="56">
        <v>2.9728439508652768E-2</v>
      </c>
    </row>
    <row r="636" spans="2:7" x14ac:dyDescent="0.25">
      <c r="B636" s="61"/>
      <c r="C636" s="55"/>
      <c r="D636" s="42" t="s">
        <v>846</v>
      </c>
      <c r="E636" s="42"/>
      <c r="F636" s="70">
        <v>76.654794050546215</v>
      </c>
      <c r="G636" s="56">
        <v>1</v>
      </c>
    </row>
    <row r="637" spans="2:7" x14ac:dyDescent="0.25">
      <c r="B637" s="57"/>
      <c r="C637" s="55" t="s">
        <v>726</v>
      </c>
      <c r="D637" s="55"/>
      <c r="E637" s="55"/>
      <c r="F637" s="71">
        <v>76.654794050546215</v>
      </c>
      <c r="G637" s="64">
        <v>3.5892706256200231E-2</v>
      </c>
    </row>
    <row r="638" spans="2:7" x14ac:dyDescent="0.25">
      <c r="B638" s="58" t="s">
        <v>33</v>
      </c>
      <c r="C638" s="58"/>
      <c r="D638" s="58"/>
      <c r="E638" s="58"/>
      <c r="F638" s="72">
        <v>2135.6649315710097</v>
      </c>
      <c r="G638" s="60">
        <v>3.5647144596502561E-2</v>
      </c>
    </row>
    <row r="639" spans="2:7" x14ac:dyDescent="0.25">
      <c r="B639" s="61" t="s">
        <v>15</v>
      </c>
      <c r="C639" s="55" t="s">
        <v>2</v>
      </c>
      <c r="D639" s="42" t="s">
        <v>778</v>
      </c>
      <c r="E639" s="42" t="s">
        <v>695</v>
      </c>
      <c r="F639" s="70">
        <v>5.8198946515397081</v>
      </c>
      <c r="G639" s="56">
        <v>1</v>
      </c>
    </row>
    <row r="640" spans="2:7" x14ac:dyDescent="0.25">
      <c r="B640" s="61"/>
      <c r="C640" s="55"/>
      <c r="D640" s="42" t="s">
        <v>909</v>
      </c>
      <c r="E640" s="42"/>
      <c r="F640" s="70">
        <v>5.8198946515397081</v>
      </c>
      <c r="G640" s="56">
        <v>4.0488626380454995E-3</v>
      </c>
    </row>
    <row r="641" spans="2:7" x14ac:dyDescent="0.25">
      <c r="B641" s="61"/>
      <c r="C641" s="55"/>
      <c r="D641" s="42" t="s">
        <v>729</v>
      </c>
      <c r="E641" s="42" t="s">
        <v>910</v>
      </c>
      <c r="F641" s="70">
        <v>5.8198946515397081</v>
      </c>
      <c r="G641" s="56">
        <v>4.1155152619674435E-3</v>
      </c>
    </row>
    <row r="642" spans="2:7" x14ac:dyDescent="0.25">
      <c r="B642" s="61"/>
      <c r="C642" s="55"/>
      <c r="D642" s="42"/>
      <c r="E642" s="42" t="s">
        <v>62</v>
      </c>
      <c r="F642" s="70">
        <v>4.4747931416872815</v>
      </c>
      <c r="G642" s="56">
        <v>3.1643321007346933E-3</v>
      </c>
    </row>
    <row r="643" spans="2:7" x14ac:dyDescent="0.25">
      <c r="B643" s="61"/>
      <c r="C643" s="55"/>
      <c r="D643" s="42"/>
      <c r="E643" s="42" t="s">
        <v>70</v>
      </c>
      <c r="F643" s="70">
        <v>5.8198946515397081</v>
      </c>
      <c r="G643" s="56">
        <v>4.1155152619674435E-3</v>
      </c>
    </row>
    <row r="644" spans="2:7" x14ac:dyDescent="0.25">
      <c r="B644" s="61"/>
      <c r="C644" s="55"/>
      <c r="D644" s="42"/>
      <c r="E644" s="42" t="s">
        <v>224</v>
      </c>
      <c r="F644" s="70">
        <v>16.794419366886903</v>
      </c>
      <c r="G644" s="56">
        <v>1.187610658932098E-2</v>
      </c>
    </row>
    <row r="645" spans="2:7" x14ac:dyDescent="0.25">
      <c r="B645" s="61"/>
      <c r="C645" s="55"/>
      <c r="D645" s="42"/>
      <c r="E645" s="42" t="s">
        <v>156</v>
      </c>
      <c r="F645" s="70">
        <v>11.059651342056371</v>
      </c>
      <c r="G645" s="56">
        <v>7.8207882814906246E-3</v>
      </c>
    </row>
    <row r="646" spans="2:7" x14ac:dyDescent="0.25">
      <c r="B646" s="61"/>
      <c r="C646" s="55"/>
      <c r="D646" s="42"/>
      <c r="E646" s="42" t="s">
        <v>228</v>
      </c>
      <c r="F646" s="70">
        <v>5.8198946515397081</v>
      </c>
      <c r="G646" s="56">
        <v>4.1155152619674435E-3</v>
      </c>
    </row>
    <row r="647" spans="2:7" x14ac:dyDescent="0.25">
      <c r="B647" s="61"/>
      <c r="C647" s="55"/>
      <c r="D647" s="42"/>
      <c r="E647" s="42" t="s">
        <v>140</v>
      </c>
      <c r="F647" s="70">
        <v>5.8198946515397081</v>
      </c>
      <c r="G647" s="56">
        <v>4.1155152619674435E-3</v>
      </c>
    </row>
    <row r="648" spans="2:7" x14ac:dyDescent="0.25">
      <c r="B648" s="61"/>
      <c r="C648" s="55"/>
      <c r="D648" s="42"/>
      <c r="E648" s="42" t="s">
        <v>154</v>
      </c>
      <c r="F648" s="70">
        <v>43.461612082937457</v>
      </c>
      <c r="G648" s="56">
        <v>3.0733705427076211E-2</v>
      </c>
    </row>
    <row r="649" spans="2:7" x14ac:dyDescent="0.25">
      <c r="B649" s="61"/>
      <c r="C649" s="55"/>
      <c r="D649" s="42"/>
      <c r="E649" s="42" t="s">
        <v>77</v>
      </c>
      <c r="F649" s="70">
        <v>5.8198946515397081</v>
      </c>
      <c r="G649" s="56">
        <v>4.1155152619674435E-3</v>
      </c>
    </row>
    <row r="650" spans="2:7" x14ac:dyDescent="0.25">
      <c r="B650" s="61"/>
      <c r="C650" s="55"/>
      <c r="D650" s="42"/>
      <c r="E650" s="42" t="s">
        <v>71</v>
      </c>
      <c r="F650" s="70">
        <v>4.4747931416872815</v>
      </c>
      <c r="G650" s="56">
        <v>3.1643321007346933E-3</v>
      </c>
    </row>
    <row r="651" spans="2:7" x14ac:dyDescent="0.25">
      <c r="B651" s="61"/>
      <c r="C651" s="55"/>
      <c r="D651" s="42"/>
      <c r="E651" s="42" t="s">
        <v>201</v>
      </c>
      <c r="F651" s="70">
        <v>11.639789303079416</v>
      </c>
      <c r="G651" s="56">
        <v>8.2310305239348871E-3</v>
      </c>
    </row>
    <row r="652" spans="2:7" x14ac:dyDescent="0.25">
      <c r="B652" s="61"/>
      <c r="C652" s="55"/>
      <c r="D652" s="42"/>
      <c r="E652" s="42" t="s">
        <v>150</v>
      </c>
      <c r="F652" s="70">
        <v>62.858565244890684</v>
      </c>
      <c r="G652" s="56">
        <v>4.4450183396753343E-2</v>
      </c>
    </row>
    <row r="653" spans="2:7" x14ac:dyDescent="0.25">
      <c r="B653" s="61"/>
      <c r="C653" s="55"/>
      <c r="D653" s="42"/>
      <c r="E653" s="42" t="s">
        <v>161</v>
      </c>
      <c r="F653" s="70">
        <v>5.8198946515397081</v>
      </c>
      <c r="G653" s="56">
        <v>4.1155152619674435E-3</v>
      </c>
    </row>
    <row r="654" spans="2:7" x14ac:dyDescent="0.25">
      <c r="B654" s="61"/>
      <c r="C654" s="55"/>
      <c r="D654" s="42"/>
      <c r="E654" s="42" t="s">
        <v>148</v>
      </c>
      <c r="F654" s="70">
        <v>5.8198946515397081</v>
      </c>
      <c r="G654" s="56">
        <v>4.1155152619674435E-3</v>
      </c>
    </row>
    <row r="655" spans="2:7" x14ac:dyDescent="0.25">
      <c r="B655" s="61"/>
      <c r="C655" s="55"/>
      <c r="D655" s="42"/>
      <c r="E655" s="42" t="s">
        <v>149</v>
      </c>
      <c r="F655" s="70">
        <v>114.09745795269801</v>
      </c>
      <c r="G655" s="56">
        <v>8.0683561760312647E-2</v>
      </c>
    </row>
    <row r="656" spans="2:7" x14ac:dyDescent="0.25">
      <c r="B656" s="61"/>
      <c r="C656" s="55"/>
      <c r="D656" s="42"/>
      <c r="E656" s="42" t="s">
        <v>230</v>
      </c>
      <c r="F656" s="70">
        <v>22.989509625647308</v>
      </c>
      <c r="G656" s="56">
        <v>1.6256939926647642E-2</v>
      </c>
    </row>
    <row r="657" spans="2:7" x14ac:dyDescent="0.25">
      <c r="B657" s="61"/>
      <c r="C657" s="55"/>
      <c r="D657" s="42"/>
      <c r="E657" s="42" t="s">
        <v>147</v>
      </c>
      <c r="F657" s="70">
        <v>8.949586283374563</v>
      </c>
      <c r="G657" s="56">
        <v>6.3286642014693867E-3</v>
      </c>
    </row>
    <row r="658" spans="2:7" x14ac:dyDescent="0.25">
      <c r="B658" s="61"/>
      <c r="C658" s="55"/>
      <c r="D658" s="42"/>
      <c r="E658" s="42" t="s">
        <v>229</v>
      </c>
      <c r="F658" s="70">
        <v>17.459683954619123</v>
      </c>
      <c r="G658" s="56">
        <v>1.234654578590233E-2</v>
      </c>
    </row>
    <row r="659" spans="2:7" x14ac:dyDescent="0.25">
      <c r="B659" s="61"/>
      <c r="C659" s="55"/>
      <c r="D659" s="42"/>
      <c r="E659" s="42" t="s">
        <v>240</v>
      </c>
      <c r="F659" s="70">
        <v>22.989509625647308</v>
      </c>
      <c r="G659" s="56">
        <v>1.6256939926647642E-2</v>
      </c>
    </row>
    <row r="660" spans="2:7" x14ac:dyDescent="0.25">
      <c r="B660" s="61"/>
      <c r="C660" s="55"/>
      <c r="D660" s="42"/>
      <c r="E660" s="42" t="s">
        <v>66</v>
      </c>
      <c r="F660" s="70">
        <v>782.30715814813243</v>
      </c>
      <c r="G660" s="56">
        <v>0.55320538285916265</v>
      </c>
    </row>
    <row r="661" spans="2:7" x14ac:dyDescent="0.25">
      <c r="B661" s="61"/>
      <c r="C661" s="55"/>
      <c r="D661" s="42"/>
      <c r="E661" s="42" t="s">
        <v>157</v>
      </c>
      <c r="F661" s="70">
        <v>72.388289489288297</v>
      </c>
      <c r="G661" s="56">
        <v>5.1189089840666994E-2</v>
      </c>
    </row>
    <row r="662" spans="2:7" x14ac:dyDescent="0.25">
      <c r="B662" s="61"/>
      <c r="C662" s="55"/>
      <c r="D662" s="42"/>
      <c r="E662" s="42" t="s">
        <v>146</v>
      </c>
      <c r="F662" s="70">
        <v>16.114582444766697</v>
      </c>
      <c r="G662" s="56">
        <v>1.1395362624669579E-2</v>
      </c>
    </row>
    <row r="663" spans="2:7" x14ac:dyDescent="0.25">
      <c r="B663" s="61"/>
      <c r="C663" s="55"/>
      <c r="D663" s="42"/>
      <c r="E663" s="42" t="s">
        <v>231</v>
      </c>
      <c r="F663" s="70">
        <v>5.8198946515397081</v>
      </c>
      <c r="G663" s="56">
        <v>4.1155152619674435E-3</v>
      </c>
    </row>
    <row r="664" spans="2:7" x14ac:dyDescent="0.25">
      <c r="B664" s="61"/>
      <c r="C664" s="55"/>
      <c r="D664" s="42"/>
      <c r="E664" s="42" t="s">
        <v>223</v>
      </c>
      <c r="F664" s="70">
        <v>34.919367909238247</v>
      </c>
      <c r="G664" s="56">
        <v>2.469309157180466E-2</v>
      </c>
    </row>
    <row r="665" spans="2:7" x14ac:dyDescent="0.25">
      <c r="B665" s="61"/>
      <c r="C665" s="55"/>
      <c r="D665" s="42"/>
      <c r="E665" s="42" t="s">
        <v>225</v>
      </c>
      <c r="F665" s="70">
        <v>14.072069844727398</v>
      </c>
      <c r="G665" s="56">
        <v>9.9510079960168675E-3</v>
      </c>
    </row>
    <row r="666" spans="2:7" x14ac:dyDescent="0.25">
      <c r="B666" s="61"/>
      <c r="C666" s="55"/>
      <c r="D666" s="42"/>
      <c r="E666" s="42" t="s">
        <v>331</v>
      </c>
      <c r="F666" s="70">
        <v>5.8198946515397081</v>
      </c>
      <c r="G666" s="56">
        <v>4.1155152619674435E-3</v>
      </c>
    </row>
    <row r="667" spans="2:7" x14ac:dyDescent="0.25">
      <c r="B667" s="61"/>
      <c r="C667" s="55"/>
      <c r="D667" s="42"/>
      <c r="E667" s="42" t="s">
        <v>160</v>
      </c>
      <c r="F667" s="70">
        <v>63.643645559716077</v>
      </c>
      <c r="G667" s="56">
        <v>4.5005349806282652E-2</v>
      </c>
    </row>
    <row r="668" spans="2:7" x14ac:dyDescent="0.25">
      <c r="B668" s="61"/>
      <c r="C668" s="55"/>
      <c r="D668" s="42"/>
      <c r="E668" s="42" t="s">
        <v>238</v>
      </c>
      <c r="F668" s="70">
        <v>5.8198946515397081</v>
      </c>
      <c r="G668" s="56">
        <v>4.1155152619674435E-3</v>
      </c>
    </row>
    <row r="669" spans="2:7" x14ac:dyDescent="0.25">
      <c r="B669" s="61"/>
      <c r="C669" s="55"/>
      <c r="D669" s="42"/>
      <c r="E669" s="42" t="s">
        <v>248</v>
      </c>
      <c r="F669" s="70">
        <v>5.5298256710281857</v>
      </c>
      <c r="G669" s="56">
        <v>3.9103941407453123E-3</v>
      </c>
    </row>
    <row r="670" spans="2:7" x14ac:dyDescent="0.25">
      <c r="B670" s="61"/>
      <c r="C670" s="55"/>
      <c r="D670" s="42"/>
      <c r="E670" s="42" t="s">
        <v>247</v>
      </c>
      <c r="F670" s="70">
        <v>5.8198946515397081</v>
      </c>
      <c r="G670" s="56">
        <v>4.1155152619674435E-3</v>
      </c>
    </row>
    <row r="671" spans="2:7" x14ac:dyDescent="0.25">
      <c r="B671" s="61"/>
      <c r="C671" s="55"/>
      <c r="D671" s="42"/>
      <c r="E671" s="42" t="s">
        <v>226</v>
      </c>
      <c r="F671" s="70">
        <v>5.5298256710281857</v>
      </c>
      <c r="G671" s="56">
        <v>3.9103941407453123E-3</v>
      </c>
    </row>
    <row r="672" spans="2:7" x14ac:dyDescent="0.25">
      <c r="B672" s="61"/>
      <c r="C672" s="55"/>
      <c r="D672" s="42"/>
      <c r="E672" s="42" t="s">
        <v>282</v>
      </c>
      <c r="F672" s="70">
        <v>5.8198946515397081</v>
      </c>
      <c r="G672" s="56">
        <v>4.1155152619674435E-3</v>
      </c>
    </row>
    <row r="673" spans="2:7" x14ac:dyDescent="0.25">
      <c r="B673" s="61"/>
      <c r="C673" s="55"/>
      <c r="D673" s="42"/>
      <c r="E673" s="42" t="s">
        <v>60</v>
      </c>
      <c r="F673" s="70">
        <v>5.8198946515397081</v>
      </c>
      <c r="G673" s="56">
        <v>4.1155152619674435E-3</v>
      </c>
    </row>
    <row r="674" spans="2:7" x14ac:dyDescent="0.25">
      <c r="B674" s="61"/>
      <c r="C674" s="55"/>
      <c r="D674" s="42"/>
      <c r="E674" s="42" t="s">
        <v>342</v>
      </c>
      <c r="F674" s="70">
        <v>2.7223495221595035</v>
      </c>
      <c r="G674" s="56">
        <v>1.9250985933041114E-3</v>
      </c>
    </row>
    <row r="675" spans="2:7" x14ac:dyDescent="0.25">
      <c r="B675" s="61"/>
      <c r="C675" s="55"/>
      <c r="D675" s="42" t="s">
        <v>848</v>
      </c>
      <c r="E675" s="42"/>
      <c r="F675" s="70">
        <v>1414.1351157953129</v>
      </c>
      <c r="G675" s="56">
        <v>0.98380454944781803</v>
      </c>
    </row>
    <row r="676" spans="2:7" x14ac:dyDescent="0.25">
      <c r="B676" s="61"/>
      <c r="C676" s="55"/>
      <c r="D676" s="42" t="s">
        <v>750</v>
      </c>
      <c r="E676" s="42" t="s">
        <v>167</v>
      </c>
      <c r="F676" s="70">
        <v>17.459683954619123</v>
      </c>
      <c r="G676" s="56">
        <v>1</v>
      </c>
    </row>
    <row r="677" spans="2:7" x14ac:dyDescent="0.25">
      <c r="B677" s="61"/>
      <c r="C677" s="55"/>
      <c r="D677" s="42" t="s">
        <v>858</v>
      </c>
      <c r="E677" s="42"/>
      <c r="F677" s="70">
        <v>17.459683954619123</v>
      </c>
      <c r="G677" s="56">
        <v>1.2146587914136498E-2</v>
      </c>
    </row>
    <row r="678" spans="2:7" x14ac:dyDescent="0.25">
      <c r="B678" s="61"/>
      <c r="C678" s="55" t="s">
        <v>367</v>
      </c>
      <c r="D678" s="55"/>
      <c r="E678" s="55"/>
      <c r="F678" s="71">
        <v>1437.4146944014717</v>
      </c>
      <c r="G678" s="64">
        <v>0.96514337959484153</v>
      </c>
    </row>
    <row r="679" spans="2:7" x14ac:dyDescent="0.25">
      <c r="B679" s="61"/>
      <c r="C679" s="55" t="s">
        <v>723</v>
      </c>
      <c r="D679" s="42" t="s">
        <v>725</v>
      </c>
      <c r="E679" s="42" t="s">
        <v>409</v>
      </c>
      <c r="F679" s="70">
        <v>5.8198946515397081</v>
      </c>
      <c r="G679" s="56">
        <v>0.11210877373011802</v>
      </c>
    </row>
    <row r="680" spans="2:7" x14ac:dyDescent="0.25">
      <c r="B680" s="61"/>
      <c r="C680" s="55"/>
      <c r="D680" s="42"/>
      <c r="E680" s="42" t="s">
        <v>411</v>
      </c>
      <c r="F680" s="70">
        <v>4.4747931416872815</v>
      </c>
      <c r="G680" s="56">
        <v>8.6198050282196015E-2</v>
      </c>
    </row>
    <row r="681" spans="2:7" x14ac:dyDescent="0.25">
      <c r="B681" s="61"/>
      <c r="C681" s="55"/>
      <c r="D681" s="42"/>
      <c r="E681" s="42" t="s">
        <v>456</v>
      </c>
      <c r="F681" s="70">
        <v>4.4747931416872815</v>
      </c>
      <c r="G681" s="56">
        <v>8.6198050282196015E-2</v>
      </c>
    </row>
    <row r="682" spans="2:7" x14ac:dyDescent="0.25">
      <c r="B682" s="61"/>
      <c r="C682" s="55"/>
      <c r="D682" s="42"/>
      <c r="E682" s="42" t="s">
        <v>416</v>
      </c>
      <c r="F682" s="70">
        <v>4.4747931416872815</v>
      </c>
      <c r="G682" s="56">
        <v>8.6198050282196015E-2</v>
      </c>
    </row>
    <row r="683" spans="2:7" x14ac:dyDescent="0.25">
      <c r="B683" s="61"/>
      <c r="C683" s="55"/>
      <c r="D683" s="42"/>
      <c r="E683" s="42" t="s">
        <v>250</v>
      </c>
      <c r="F683" s="70">
        <v>22.373965708436408</v>
      </c>
      <c r="G683" s="56">
        <v>0.43099025141098007</v>
      </c>
    </row>
    <row r="684" spans="2:7" x14ac:dyDescent="0.25">
      <c r="B684" s="61"/>
      <c r="C684" s="55"/>
      <c r="D684" s="42"/>
      <c r="E684" s="42" t="s">
        <v>246</v>
      </c>
      <c r="F684" s="70">
        <v>5.8198946515397081</v>
      </c>
      <c r="G684" s="56">
        <v>0.11210877373011802</v>
      </c>
    </row>
    <row r="685" spans="2:7" x14ac:dyDescent="0.25">
      <c r="B685" s="61"/>
      <c r="C685" s="55"/>
      <c r="D685" s="42"/>
      <c r="E685" s="42" t="s">
        <v>283</v>
      </c>
      <c r="F685" s="70">
        <v>4.4747931416872815</v>
      </c>
      <c r="G685" s="56">
        <v>8.6198050282196015E-2</v>
      </c>
    </row>
    <row r="686" spans="2:7" x14ac:dyDescent="0.25">
      <c r="B686" s="61"/>
      <c r="C686" s="55"/>
      <c r="D686" s="42" t="s">
        <v>846</v>
      </c>
      <c r="E686" s="42"/>
      <c r="F686" s="70">
        <v>51.912927578264942</v>
      </c>
      <c r="G686" s="56">
        <v>1</v>
      </c>
    </row>
    <row r="687" spans="2:7" x14ac:dyDescent="0.25">
      <c r="B687" s="57"/>
      <c r="C687" s="55" t="s">
        <v>726</v>
      </c>
      <c r="D687" s="55"/>
      <c r="E687" s="55"/>
      <c r="F687" s="71">
        <v>51.912927578264942</v>
      </c>
      <c r="G687" s="64">
        <v>3.4856620405158412E-2</v>
      </c>
    </row>
    <row r="688" spans="2:7" x14ac:dyDescent="0.25">
      <c r="B688" s="58" t="s">
        <v>34</v>
      </c>
      <c r="C688" s="58"/>
      <c r="D688" s="58"/>
      <c r="E688" s="58"/>
      <c r="F688" s="72">
        <v>1489.3276219797367</v>
      </c>
      <c r="G688" s="60">
        <v>2.4858898185504883E-2</v>
      </c>
    </row>
    <row r="689" spans="2:7" x14ac:dyDescent="0.25">
      <c r="B689" s="61" t="s">
        <v>717</v>
      </c>
      <c r="C689" s="55" t="s">
        <v>2</v>
      </c>
      <c r="D689" s="42" t="s">
        <v>775</v>
      </c>
      <c r="E689" s="42" t="s">
        <v>695</v>
      </c>
      <c r="F689" s="70">
        <v>5.949027338208011</v>
      </c>
      <c r="G689" s="56">
        <v>1</v>
      </c>
    </row>
    <row r="690" spans="2:7" x14ac:dyDescent="0.25">
      <c r="B690" s="61"/>
      <c r="C690" s="55"/>
      <c r="D690" s="42" t="s">
        <v>889</v>
      </c>
      <c r="E690" s="42"/>
      <c r="F690" s="70">
        <v>5.949027338208011</v>
      </c>
      <c r="G690" s="56">
        <v>8.2608786631296893E-4</v>
      </c>
    </row>
    <row r="691" spans="2:7" x14ac:dyDescent="0.25">
      <c r="B691" s="61"/>
      <c r="C691" s="55"/>
      <c r="D691" s="42" t="s">
        <v>727</v>
      </c>
      <c r="E691" s="42" t="s">
        <v>85</v>
      </c>
      <c r="F691" s="70">
        <v>52.81564054193106</v>
      </c>
      <c r="G691" s="56">
        <v>5.6572111883569753E-2</v>
      </c>
    </row>
    <row r="692" spans="2:7" x14ac:dyDescent="0.25">
      <c r="B692" s="61"/>
      <c r="C692" s="55"/>
      <c r="D692" s="42"/>
      <c r="E692" s="42" t="s">
        <v>88</v>
      </c>
      <c r="F692" s="70">
        <v>35.21042702795404</v>
      </c>
      <c r="G692" s="56">
        <v>3.7714741255713169E-2</v>
      </c>
    </row>
    <row r="693" spans="2:7" x14ac:dyDescent="0.25">
      <c r="B693" s="61"/>
      <c r="C693" s="55"/>
      <c r="D693" s="42"/>
      <c r="E693" s="42" t="s">
        <v>83</v>
      </c>
      <c r="F693" s="70">
        <v>35.21042702795404</v>
      </c>
      <c r="G693" s="56">
        <v>3.7714741255713169E-2</v>
      </c>
    </row>
    <row r="694" spans="2:7" x14ac:dyDescent="0.25">
      <c r="B694" s="61"/>
      <c r="C694" s="55"/>
      <c r="D694" s="42"/>
      <c r="E694" s="42" t="s">
        <v>121</v>
      </c>
      <c r="F694" s="70">
        <v>17.60521351397702</v>
      </c>
      <c r="G694" s="56">
        <v>1.8857370627856584E-2</v>
      </c>
    </row>
    <row r="695" spans="2:7" x14ac:dyDescent="0.25">
      <c r="B695" s="61"/>
      <c r="C695" s="55"/>
      <c r="D695" s="42"/>
      <c r="E695" s="42" t="s">
        <v>123</v>
      </c>
      <c r="F695" s="70">
        <v>17.60521351397702</v>
      </c>
      <c r="G695" s="56">
        <v>1.8857370627856584E-2</v>
      </c>
    </row>
    <row r="696" spans="2:7" x14ac:dyDescent="0.25">
      <c r="B696" s="61"/>
      <c r="C696" s="55"/>
      <c r="D696" s="42"/>
      <c r="E696" s="42" t="s">
        <v>98</v>
      </c>
      <c r="F696" s="70">
        <v>17.60521351397702</v>
      </c>
      <c r="G696" s="56">
        <v>1.8857370627856584E-2</v>
      </c>
    </row>
    <row r="697" spans="2:7" x14ac:dyDescent="0.25">
      <c r="B697" s="61"/>
      <c r="C697" s="55"/>
      <c r="D697" s="42"/>
      <c r="E697" s="42" t="s">
        <v>108</v>
      </c>
      <c r="F697" s="70">
        <v>17.60521351397702</v>
      </c>
      <c r="G697" s="56">
        <v>1.8857370627856584E-2</v>
      </c>
    </row>
    <row r="698" spans="2:7" x14ac:dyDescent="0.25">
      <c r="B698" s="61"/>
      <c r="C698" s="55"/>
      <c r="D698" s="42"/>
      <c r="E698" s="42" t="s">
        <v>859</v>
      </c>
      <c r="F698" s="70">
        <v>17.60521351397702</v>
      </c>
      <c r="G698" s="56">
        <v>1.8857370627856584E-2</v>
      </c>
    </row>
    <row r="699" spans="2:7" x14ac:dyDescent="0.25">
      <c r="B699" s="61"/>
      <c r="C699" s="55"/>
      <c r="D699" s="42"/>
      <c r="E699" s="42" t="s">
        <v>90</v>
      </c>
      <c r="F699" s="70">
        <v>114.23185441970888</v>
      </c>
      <c r="G699" s="56">
        <v>0.12235650619003446</v>
      </c>
    </row>
    <row r="700" spans="2:7" x14ac:dyDescent="0.25">
      <c r="B700" s="61"/>
      <c r="C700" s="55"/>
      <c r="D700" s="42"/>
      <c r="E700" s="42" t="s">
        <v>89</v>
      </c>
      <c r="F700" s="70">
        <v>45.226111042423618</v>
      </c>
      <c r="G700" s="56">
        <v>4.8442783003256037E-2</v>
      </c>
    </row>
    <row r="701" spans="2:7" x14ac:dyDescent="0.25">
      <c r="B701" s="61"/>
      <c r="C701" s="55"/>
      <c r="D701" s="42"/>
      <c r="E701" s="42" t="s">
        <v>105</v>
      </c>
      <c r="F701" s="70">
        <v>23.554240852185032</v>
      </c>
      <c r="G701" s="56">
        <v>2.5229517907000686E-2</v>
      </c>
    </row>
    <row r="702" spans="2:7" x14ac:dyDescent="0.25">
      <c r="B702" s="61"/>
      <c r="C702" s="55"/>
      <c r="D702" s="42"/>
      <c r="E702" s="42" t="s">
        <v>94</v>
      </c>
      <c r="F702" s="70">
        <v>29.49502968140785</v>
      </c>
      <c r="G702" s="56">
        <v>3.1592840719617786E-2</v>
      </c>
    </row>
    <row r="703" spans="2:7" x14ac:dyDescent="0.25">
      <c r="B703" s="61"/>
      <c r="C703" s="55"/>
      <c r="D703" s="42"/>
      <c r="E703" s="42" t="s">
        <v>103</v>
      </c>
      <c r="F703" s="70">
        <v>17.60521351397702</v>
      </c>
      <c r="G703" s="56">
        <v>1.8857370627856584E-2</v>
      </c>
    </row>
    <row r="704" spans="2:7" x14ac:dyDescent="0.25">
      <c r="B704" s="61"/>
      <c r="C704" s="55"/>
      <c r="D704" s="42"/>
      <c r="E704" s="42" t="s">
        <v>52</v>
      </c>
      <c r="F704" s="70">
        <v>17.60521351397702</v>
      </c>
      <c r="G704" s="56">
        <v>1.8857370627856584E-2</v>
      </c>
    </row>
    <row r="705" spans="2:7" x14ac:dyDescent="0.25">
      <c r="B705" s="61"/>
      <c r="C705" s="55"/>
      <c r="D705" s="42"/>
      <c r="E705" s="42" t="s">
        <v>891</v>
      </c>
      <c r="F705" s="70">
        <v>5.949027338208011</v>
      </c>
      <c r="G705" s="56">
        <v>6.3721472791440992E-3</v>
      </c>
    </row>
    <row r="706" spans="2:7" x14ac:dyDescent="0.25">
      <c r="B706" s="61"/>
      <c r="C706" s="55"/>
      <c r="D706" s="42"/>
      <c r="E706" s="42" t="s">
        <v>92</v>
      </c>
      <c r="F706" s="70">
        <v>52.81564054193106</v>
      </c>
      <c r="G706" s="56">
        <v>5.6572111883569753E-2</v>
      </c>
    </row>
    <row r="707" spans="2:7" x14ac:dyDescent="0.25">
      <c r="B707" s="61"/>
      <c r="C707" s="55"/>
      <c r="D707" s="42"/>
      <c r="E707" s="42" t="s">
        <v>101</v>
      </c>
      <c r="F707" s="70">
        <v>17.60521351397702</v>
      </c>
      <c r="G707" s="56">
        <v>1.8857370627856584E-2</v>
      </c>
    </row>
    <row r="708" spans="2:7" x14ac:dyDescent="0.25">
      <c r="B708" s="61"/>
      <c r="C708" s="55"/>
      <c r="D708" s="42"/>
      <c r="E708" s="42" t="s">
        <v>79</v>
      </c>
      <c r="F708" s="70">
        <v>82.310670223338903</v>
      </c>
      <c r="G708" s="56">
        <v>8.8164952603187532E-2</v>
      </c>
    </row>
    <row r="709" spans="2:7" x14ac:dyDescent="0.25">
      <c r="B709" s="61"/>
      <c r="C709" s="55"/>
      <c r="D709" s="42"/>
      <c r="E709" s="42" t="s">
        <v>188</v>
      </c>
      <c r="F709" s="70">
        <v>35.21042702795404</v>
      </c>
      <c r="G709" s="56">
        <v>3.7714741255713169E-2</v>
      </c>
    </row>
    <row r="710" spans="2:7" x14ac:dyDescent="0.25">
      <c r="B710" s="61"/>
      <c r="C710" s="55"/>
      <c r="D710" s="42"/>
      <c r="E710" s="42" t="s">
        <v>53</v>
      </c>
      <c r="F710" s="70">
        <v>88.485089044223528</v>
      </c>
      <c r="G710" s="56">
        <v>9.4778522158853337E-2</v>
      </c>
    </row>
    <row r="711" spans="2:7" x14ac:dyDescent="0.25">
      <c r="B711" s="61"/>
      <c r="C711" s="55"/>
      <c r="D711" s="42"/>
      <c r="E711" s="42" t="s">
        <v>100</v>
      </c>
      <c r="F711" s="70">
        <v>17.60521351397702</v>
      </c>
      <c r="G711" s="56">
        <v>1.8857370627856584E-2</v>
      </c>
    </row>
    <row r="712" spans="2:7" x14ac:dyDescent="0.25">
      <c r="B712" s="61"/>
      <c r="C712" s="55"/>
      <c r="D712" s="42"/>
      <c r="E712" s="42" t="s">
        <v>51</v>
      </c>
      <c r="F712" s="70">
        <v>52.81564054193106</v>
      </c>
      <c r="G712" s="56">
        <v>5.6572111883569753E-2</v>
      </c>
    </row>
    <row r="713" spans="2:7" x14ac:dyDescent="0.25">
      <c r="B713" s="61"/>
      <c r="C713" s="55"/>
      <c r="D713" s="42"/>
      <c r="E713" s="42" t="s">
        <v>187</v>
      </c>
      <c r="F713" s="70">
        <v>17.60521351397702</v>
      </c>
      <c r="G713" s="56">
        <v>1.8857370627856584E-2</v>
      </c>
    </row>
    <row r="714" spans="2:7" x14ac:dyDescent="0.25">
      <c r="B714" s="61"/>
      <c r="C714" s="55"/>
      <c r="D714" s="42"/>
      <c r="E714" s="42" t="s">
        <v>80</v>
      </c>
      <c r="F714" s="70">
        <v>29.49502968140785</v>
      </c>
      <c r="G714" s="56">
        <v>3.1592840719617786E-2</v>
      </c>
    </row>
    <row r="715" spans="2:7" x14ac:dyDescent="0.25">
      <c r="B715" s="61"/>
      <c r="C715" s="55"/>
      <c r="D715" s="42"/>
      <c r="E715" s="42" t="s">
        <v>82</v>
      </c>
      <c r="F715" s="70">
        <v>27.620897528446598</v>
      </c>
      <c r="G715" s="56">
        <v>2.9585412375399453E-2</v>
      </c>
    </row>
    <row r="716" spans="2:7" x14ac:dyDescent="0.25">
      <c r="B716" s="61"/>
      <c r="C716" s="55"/>
      <c r="D716" s="42"/>
      <c r="E716" s="42" t="s">
        <v>93</v>
      </c>
      <c r="F716" s="70">
        <v>47.10024319538487</v>
      </c>
      <c r="G716" s="56">
        <v>5.0450211347474377E-2</v>
      </c>
    </row>
    <row r="717" spans="2:7" x14ac:dyDescent="0.25">
      <c r="B717" s="61"/>
      <c r="C717" s="55"/>
      <c r="D717" s="42" t="s">
        <v>845</v>
      </c>
      <c r="E717" s="42"/>
      <c r="F717" s="70">
        <v>933.59853085616044</v>
      </c>
      <c r="G717" s="56">
        <v>0.12964042262750844</v>
      </c>
    </row>
    <row r="718" spans="2:7" x14ac:dyDescent="0.25">
      <c r="B718" s="61"/>
      <c r="C718" s="55"/>
      <c r="D718" s="42" t="s">
        <v>728</v>
      </c>
      <c r="E718" s="42" t="s">
        <v>695</v>
      </c>
      <c r="F718" s="70">
        <v>11.889816167430828</v>
      </c>
      <c r="G718" s="56">
        <v>1</v>
      </c>
    </row>
    <row r="719" spans="2:7" x14ac:dyDescent="0.25">
      <c r="B719" s="61"/>
      <c r="C719" s="55"/>
      <c r="D719" s="42" t="s">
        <v>867</v>
      </c>
      <c r="E719" s="42"/>
      <c r="F719" s="70">
        <v>11.889816167430828</v>
      </c>
      <c r="G719" s="56">
        <v>1.6510317250559156E-3</v>
      </c>
    </row>
    <row r="720" spans="2:7" x14ac:dyDescent="0.25">
      <c r="B720" s="61"/>
      <c r="C720" s="55"/>
      <c r="D720" s="42" t="s">
        <v>748</v>
      </c>
      <c r="E720" s="42" t="s">
        <v>695</v>
      </c>
      <c r="F720" s="70">
        <v>55.241795056893196</v>
      </c>
      <c r="G720" s="56">
        <v>1</v>
      </c>
    </row>
    <row r="721" spans="2:7" x14ac:dyDescent="0.25">
      <c r="B721" s="61"/>
      <c r="C721" s="55"/>
      <c r="D721" s="42" t="s">
        <v>847</v>
      </c>
      <c r="E721" s="42"/>
      <c r="F721" s="70">
        <v>55.241795056893196</v>
      </c>
      <c r="G721" s="56">
        <v>7.6709307279118066E-3</v>
      </c>
    </row>
    <row r="722" spans="2:7" x14ac:dyDescent="0.25">
      <c r="B722" s="61"/>
      <c r="C722" s="55"/>
      <c r="D722" s="42" t="s">
        <v>729</v>
      </c>
      <c r="E722" s="42" t="s">
        <v>344</v>
      </c>
      <c r="F722" s="70">
        <v>58.764667880139072</v>
      </c>
      <c r="G722" s="56">
        <v>9.5744555605624272E-3</v>
      </c>
    </row>
    <row r="723" spans="2:7" x14ac:dyDescent="0.25">
      <c r="B723" s="61"/>
      <c r="C723" s="55"/>
      <c r="D723" s="42"/>
      <c r="E723" s="42" t="s">
        <v>63</v>
      </c>
      <c r="F723" s="70">
        <v>140.91313976184148</v>
      </c>
      <c r="G723" s="56">
        <v>2.295880574533217E-2</v>
      </c>
    </row>
    <row r="724" spans="2:7" x14ac:dyDescent="0.25">
      <c r="B724" s="61"/>
      <c r="C724" s="55"/>
      <c r="D724" s="42"/>
      <c r="E724" s="42" t="s">
        <v>355</v>
      </c>
      <c r="F724" s="70">
        <v>17.60521351397702</v>
      </c>
      <c r="G724" s="56">
        <v>2.8683959342303213E-3</v>
      </c>
    </row>
    <row r="725" spans="2:7" x14ac:dyDescent="0.25">
      <c r="B725" s="61"/>
      <c r="C725" s="55"/>
      <c r="D725" s="42"/>
      <c r="E725" s="42" t="s">
        <v>235</v>
      </c>
      <c r="F725" s="70">
        <v>47.10024319538487</v>
      </c>
      <c r="G725" s="56">
        <v>7.6739850939974048E-3</v>
      </c>
    </row>
    <row r="726" spans="2:7" x14ac:dyDescent="0.25">
      <c r="B726" s="61"/>
      <c r="C726" s="55"/>
      <c r="D726" s="42"/>
      <c r="E726" s="42" t="s">
        <v>910</v>
      </c>
      <c r="F726" s="70">
        <v>10.015684014469576</v>
      </c>
      <c r="G726" s="56">
        <v>1.6318431629830476E-3</v>
      </c>
    </row>
    <row r="727" spans="2:7" x14ac:dyDescent="0.25">
      <c r="B727" s="61"/>
      <c r="C727" s="55"/>
      <c r="D727" s="42"/>
      <c r="E727" s="42" t="s">
        <v>352</v>
      </c>
      <c r="F727" s="70">
        <v>10.015684014469576</v>
      </c>
      <c r="G727" s="56">
        <v>1.6318431629830476E-3</v>
      </c>
    </row>
    <row r="728" spans="2:7" x14ac:dyDescent="0.25">
      <c r="B728" s="61"/>
      <c r="C728" s="55"/>
      <c r="D728" s="42"/>
      <c r="E728" s="42" t="s">
        <v>141</v>
      </c>
      <c r="F728" s="70">
        <v>35.21042702795404</v>
      </c>
      <c r="G728" s="56">
        <v>5.7367918684606426E-3</v>
      </c>
    </row>
    <row r="729" spans="2:7" x14ac:dyDescent="0.25">
      <c r="B729" s="61"/>
      <c r="C729" s="55"/>
      <c r="D729" s="42"/>
      <c r="E729" s="42" t="s">
        <v>62</v>
      </c>
      <c r="F729" s="70">
        <v>27.620897528446598</v>
      </c>
      <c r="G729" s="56">
        <v>4.5002390972133698E-3</v>
      </c>
    </row>
    <row r="730" spans="2:7" x14ac:dyDescent="0.25">
      <c r="B730" s="61"/>
      <c r="C730" s="55"/>
      <c r="D730" s="42"/>
      <c r="E730" s="42" t="s">
        <v>234</v>
      </c>
      <c r="F730" s="70">
        <v>29.49502968140785</v>
      </c>
      <c r="G730" s="56">
        <v>4.8055891597670831E-3</v>
      </c>
    </row>
    <row r="731" spans="2:7" x14ac:dyDescent="0.25">
      <c r="B731" s="61"/>
      <c r="C731" s="55"/>
      <c r="D731" s="42"/>
      <c r="E731" s="42" t="s">
        <v>70</v>
      </c>
      <c r="F731" s="70">
        <v>35.21042702795404</v>
      </c>
      <c r="G731" s="56">
        <v>5.7367918684606426E-3</v>
      </c>
    </row>
    <row r="732" spans="2:7" x14ac:dyDescent="0.25">
      <c r="B732" s="61"/>
      <c r="C732" s="55"/>
      <c r="D732" s="42"/>
      <c r="E732" s="42" t="s">
        <v>56</v>
      </c>
      <c r="F732" s="70">
        <v>17.60521351397702</v>
      </c>
      <c r="G732" s="56">
        <v>2.8683959342303213E-3</v>
      </c>
    </row>
    <row r="733" spans="2:7" x14ac:dyDescent="0.25">
      <c r="B733" s="61"/>
      <c r="C733" s="55"/>
      <c r="D733" s="42"/>
      <c r="E733" s="42" t="s">
        <v>346</v>
      </c>
      <c r="F733" s="70">
        <v>10.015684014469576</v>
      </c>
      <c r="G733" s="56">
        <v>1.6318431629830476E-3</v>
      </c>
    </row>
    <row r="734" spans="2:7" x14ac:dyDescent="0.25">
      <c r="B734" s="61"/>
      <c r="C734" s="55"/>
      <c r="D734" s="42"/>
      <c r="E734" s="42" t="s">
        <v>911</v>
      </c>
      <c r="F734" s="70">
        <v>17.60521351397702</v>
      </c>
      <c r="G734" s="56">
        <v>2.8683959342303213E-3</v>
      </c>
    </row>
    <row r="735" spans="2:7" x14ac:dyDescent="0.25">
      <c r="B735" s="61"/>
      <c r="C735" s="55"/>
      <c r="D735" s="42"/>
      <c r="E735" s="42" t="s">
        <v>357</v>
      </c>
      <c r="F735" s="70">
        <v>29.49502968140785</v>
      </c>
      <c r="G735" s="56">
        <v>4.8055891597670831E-3</v>
      </c>
    </row>
    <row r="736" spans="2:7" x14ac:dyDescent="0.25">
      <c r="B736" s="61"/>
      <c r="C736" s="55"/>
      <c r="D736" s="42"/>
      <c r="E736" s="42" t="s">
        <v>155</v>
      </c>
      <c r="F736" s="70">
        <v>10.015684014469576</v>
      </c>
      <c r="G736" s="56">
        <v>1.6318431629830476E-3</v>
      </c>
    </row>
    <row r="737" spans="2:7" x14ac:dyDescent="0.25">
      <c r="B737" s="61"/>
      <c r="C737" s="55"/>
      <c r="D737" s="42"/>
      <c r="E737" s="42" t="s">
        <v>76</v>
      </c>
      <c r="F737" s="70">
        <v>17.60521351397702</v>
      </c>
      <c r="G737" s="56">
        <v>2.8683959342303213E-3</v>
      </c>
    </row>
    <row r="738" spans="2:7" x14ac:dyDescent="0.25">
      <c r="B738" s="61"/>
      <c r="C738" s="55"/>
      <c r="D738" s="42"/>
      <c r="E738" s="42" t="s">
        <v>196</v>
      </c>
      <c r="F738" s="70">
        <v>23.554240852185032</v>
      </c>
      <c r="G738" s="56">
        <v>3.8376636921017846E-3</v>
      </c>
    </row>
    <row r="739" spans="2:7" x14ac:dyDescent="0.25">
      <c r="B739" s="61"/>
      <c r="C739" s="55"/>
      <c r="D739" s="42"/>
      <c r="E739" s="42" t="s">
        <v>133</v>
      </c>
      <c r="F739" s="70">
        <v>35.21042702795404</v>
      </c>
      <c r="G739" s="56">
        <v>5.7367918684606426E-3</v>
      </c>
    </row>
    <row r="740" spans="2:7" x14ac:dyDescent="0.25">
      <c r="B740" s="61"/>
      <c r="C740" s="55"/>
      <c r="D740" s="42"/>
      <c r="E740" s="42" t="s">
        <v>72</v>
      </c>
      <c r="F740" s="70">
        <v>724.98751468607441</v>
      </c>
      <c r="G740" s="56">
        <v>0.11812133024358365</v>
      </c>
    </row>
    <row r="741" spans="2:7" x14ac:dyDescent="0.25">
      <c r="B741" s="61"/>
      <c r="C741" s="55"/>
      <c r="D741" s="42"/>
      <c r="E741" s="42" t="s">
        <v>228</v>
      </c>
      <c r="F741" s="70">
        <v>17.60521351397702</v>
      </c>
      <c r="G741" s="56">
        <v>2.8683959342303213E-3</v>
      </c>
    </row>
    <row r="742" spans="2:7" x14ac:dyDescent="0.25">
      <c r="B742" s="61"/>
      <c r="C742" s="55"/>
      <c r="D742" s="42"/>
      <c r="E742" s="42" t="s">
        <v>138</v>
      </c>
      <c r="F742" s="70">
        <v>27.620897528446598</v>
      </c>
      <c r="G742" s="56">
        <v>4.5002390972133698E-3</v>
      </c>
    </row>
    <row r="743" spans="2:7" x14ac:dyDescent="0.25">
      <c r="B743" s="61"/>
      <c r="C743" s="55"/>
      <c r="D743" s="42"/>
      <c r="E743" s="42" t="s">
        <v>310</v>
      </c>
      <c r="F743" s="70">
        <v>62.831324556400638</v>
      </c>
      <c r="G743" s="56">
        <v>1.0237030965674012E-2</v>
      </c>
    </row>
    <row r="744" spans="2:7" x14ac:dyDescent="0.25">
      <c r="B744" s="61"/>
      <c r="C744" s="55"/>
      <c r="D744" s="42"/>
      <c r="E744" s="42" t="s">
        <v>279</v>
      </c>
      <c r="F744" s="70">
        <v>17.60521351397702</v>
      </c>
      <c r="G744" s="56">
        <v>2.8683959342303213E-3</v>
      </c>
    </row>
    <row r="745" spans="2:7" x14ac:dyDescent="0.25">
      <c r="B745" s="61"/>
      <c r="C745" s="55"/>
      <c r="D745" s="42"/>
      <c r="E745" s="42" t="s">
        <v>351</v>
      </c>
      <c r="F745" s="70">
        <v>17.60521351397702</v>
      </c>
      <c r="G745" s="56">
        <v>2.8683959342303213E-3</v>
      </c>
    </row>
    <row r="746" spans="2:7" x14ac:dyDescent="0.25">
      <c r="B746" s="61"/>
      <c r="C746" s="55"/>
      <c r="D746" s="42"/>
      <c r="E746" s="42" t="s">
        <v>137</v>
      </c>
      <c r="F746" s="70">
        <v>52.81564054193106</v>
      </c>
      <c r="G746" s="56">
        <v>8.6051878026909643E-3</v>
      </c>
    </row>
    <row r="747" spans="2:7" x14ac:dyDescent="0.25">
      <c r="B747" s="61"/>
      <c r="C747" s="55"/>
      <c r="D747" s="42"/>
      <c r="E747" s="42" t="s">
        <v>322</v>
      </c>
      <c r="F747" s="70">
        <v>23.554240852185032</v>
      </c>
      <c r="G747" s="56">
        <v>3.8376636921017846E-3</v>
      </c>
    </row>
    <row r="748" spans="2:7" x14ac:dyDescent="0.25">
      <c r="B748" s="61"/>
      <c r="C748" s="55"/>
      <c r="D748" s="42"/>
      <c r="E748" s="42" t="s">
        <v>140</v>
      </c>
      <c r="F748" s="70">
        <v>17.60521351397702</v>
      </c>
      <c r="G748" s="56">
        <v>2.8683959342303213E-3</v>
      </c>
    </row>
    <row r="749" spans="2:7" x14ac:dyDescent="0.25">
      <c r="B749" s="61"/>
      <c r="C749" s="55"/>
      <c r="D749" s="42"/>
      <c r="E749" s="42" t="s">
        <v>356</v>
      </c>
      <c r="F749" s="70">
        <v>17.60521351397702</v>
      </c>
      <c r="G749" s="56">
        <v>2.8683959342303213E-3</v>
      </c>
    </row>
    <row r="750" spans="2:7" x14ac:dyDescent="0.25">
      <c r="B750" s="61"/>
      <c r="C750" s="55"/>
      <c r="D750" s="42"/>
      <c r="E750" s="42" t="s">
        <v>64</v>
      </c>
      <c r="F750" s="70">
        <v>94.752508752770609</v>
      </c>
      <c r="G750" s="56">
        <v>1.5437910517176868E-2</v>
      </c>
    </row>
    <row r="751" spans="2:7" x14ac:dyDescent="0.25">
      <c r="B751" s="61"/>
      <c r="C751" s="55"/>
      <c r="D751" s="42"/>
      <c r="E751" s="42" t="s">
        <v>330</v>
      </c>
      <c r="F751" s="70">
        <v>102.34203825227806</v>
      </c>
      <c r="G751" s="56">
        <v>1.6674463288424143E-2</v>
      </c>
    </row>
    <row r="752" spans="2:7" x14ac:dyDescent="0.25">
      <c r="B752" s="61"/>
      <c r="C752" s="55"/>
      <c r="D752" s="42"/>
      <c r="E752" s="42" t="s">
        <v>232</v>
      </c>
      <c r="F752" s="70">
        <v>35.21042702795404</v>
      </c>
      <c r="G752" s="56">
        <v>5.7367918684606426E-3</v>
      </c>
    </row>
    <row r="753" spans="2:7" x14ac:dyDescent="0.25">
      <c r="B753" s="61"/>
      <c r="C753" s="55"/>
      <c r="D753" s="42"/>
      <c r="E753" s="42" t="s">
        <v>134</v>
      </c>
      <c r="F753" s="70">
        <v>17.60521351397702</v>
      </c>
      <c r="G753" s="56">
        <v>2.8683959342303213E-3</v>
      </c>
    </row>
    <row r="754" spans="2:7" x14ac:dyDescent="0.25">
      <c r="B754" s="61"/>
      <c r="C754" s="55"/>
      <c r="D754" s="42"/>
      <c r="E754" s="42" t="s">
        <v>68</v>
      </c>
      <c r="F754" s="70">
        <v>11.889816167430828</v>
      </c>
      <c r="G754" s="56">
        <v>1.9371932255367616E-3</v>
      </c>
    </row>
    <row r="755" spans="2:7" x14ac:dyDescent="0.25">
      <c r="B755" s="61"/>
      <c r="C755" s="55"/>
      <c r="D755" s="42"/>
      <c r="E755" s="42" t="s">
        <v>61</v>
      </c>
      <c r="F755" s="70">
        <v>17.838843505638838</v>
      </c>
      <c r="G755" s="56">
        <v>2.9064609834082247E-3</v>
      </c>
    </row>
    <row r="756" spans="2:7" x14ac:dyDescent="0.25">
      <c r="B756" s="61"/>
      <c r="C756" s="55"/>
      <c r="D756" s="42"/>
      <c r="E756" s="42" t="s">
        <v>358</v>
      </c>
      <c r="F756" s="70">
        <v>11.889816167430828</v>
      </c>
      <c r="G756" s="56">
        <v>1.9371932255367616E-3</v>
      </c>
    </row>
    <row r="757" spans="2:7" x14ac:dyDescent="0.25">
      <c r="B757" s="61"/>
      <c r="C757" s="55"/>
      <c r="D757" s="42"/>
      <c r="E757" s="42" t="s">
        <v>59</v>
      </c>
      <c r="F757" s="70">
        <v>10.015684014469576</v>
      </c>
      <c r="G757" s="56">
        <v>1.6318431629830476E-3</v>
      </c>
    </row>
    <row r="758" spans="2:7" x14ac:dyDescent="0.25">
      <c r="B758" s="61"/>
      <c r="C758" s="55"/>
      <c r="D758" s="42"/>
      <c r="E758" s="42" t="s">
        <v>158</v>
      </c>
      <c r="F758" s="70">
        <v>17.60521351397702</v>
      </c>
      <c r="G758" s="56">
        <v>2.8683959342303213E-3</v>
      </c>
    </row>
    <row r="759" spans="2:7" x14ac:dyDescent="0.25">
      <c r="B759" s="61"/>
      <c r="C759" s="55"/>
      <c r="D759" s="42"/>
      <c r="E759" s="42" t="s">
        <v>71</v>
      </c>
      <c r="F759" s="70">
        <v>17.60521351397702</v>
      </c>
      <c r="G759" s="56">
        <v>2.8683959342303213E-3</v>
      </c>
    </row>
    <row r="760" spans="2:7" x14ac:dyDescent="0.25">
      <c r="B760" s="61"/>
      <c r="C760" s="55"/>
      <c r="D760" s="42"/>
      <c r="E760" s="42" t="s">
        <v>152</v>
      </c>
      <c r="F760" s="70">
        <v>17.60521351397702</v>
      </c>
      <c r="G760" s="56">
        <v>2.8683959342303213E-3</v>
      </c>
    </row>
    <row r="761" spans="2:7" x14ac:dyDescent="0.25">
      <c r="B761" s="61"/>
      <c r="C761" s="55"/>
      <c r="D761" s="42"/>
      <c r="E761" s="42" t="s">
        <v>201</v>
      </c>
      <c r="F761" s="70">
        <v>17.60521351397702</v>
      </c>
      <c r="G761" s="56">
        <v>2.8683959342303213E-3</v>
      </c>
    </row>
    <row r="762" spans="2:7" x14ac:dyDescent="0.25">
      <c r="B762" s="61"/>
      <c r="C762" s="55"/>
      <c r="D762" s="42"/>
      <c r="E762" s="42" t="s">
        <v>340</v>
      </c>
      <c r="F762" s="70">
        <v>17.60521351397702</v>
      </c>
      <c r="G762" s="56">
        <v>2.8683959342303213E-3</v>
      </c>
    </row>
    <row r="763" spans="2:7" x14ac:dyDescent="0.25">
      <c r="B763" s="61"/>
      <c r="C763" s="55"/>
      <c r="D763" s="42"/>
      <c r="E763" s="42" t="s">
        <v>132</v>
      </c>
      <c r="F763" s="70">
        <v>11.889816167430828</v>
      </c>
      <c r="G763" s="56">
        <v>1.9371932255367616E-3</v>
      </c>
    </row>
    <row r="764" spans="2:7" x14ac:dyDescent="0.25">
      <c r="B764" s="61"/>
      <c r="C764" s="55"/>
      <c r="D764" s="42"/>
      <c r="E764" s="42" t="s">
        <v>73</v>
      </c>
      <c r="F764" s="70">
        <v>95.304531114771493</v>
      </c>
      <c r="G764" s="56">
        <v>1.5527850846358928E-2</v>
      </c>
    </row>
    <row r="765" spans="2:7" x14ac:dyDescent="0.25">
      <c r="B765" s="61"/>
      <c r="C765" s="55"/>
      <c r="D765" s="42"/>
      <c r="E765" s="42" t="s">
        <v>203</v>
      </c>
      <c r="F765" s="70">
        <v>29.49502968140785</v>
      </c>
      <c r="G765" s="56">
        <v>4.8055891597670831E-3</v>
      </c>
    </row>
    <row r="766" spans="2:7" x14ac:dyDescent="0.25">
      <c r="B766" s="61"/>
      <c r="C766" s="55"/>
      <c r="D766" s="42"/>
      <c r="E766" s="42" t="s">
        <v>148</v>
      </c>
      <c r="F766" s="70">
        <v>45.226111042423618</v>
      </c>
      <c r="G766" s="56">
        <v>7.3686350314436906E-3</v>
      </c>
    </row>
    <row r="767" spans="2:7" x14ac:dyDescent="0.25">
      <c r="B767" s="61"/>
      <c r="C767" s="55"/>
      <c r="D767" s="42"/>
      <c r="E767" s="42" t="s">
        <v>323</v>
      </c>
      <c r="F767" s="70">
        <v>29.49502968140785</v>
      </c>
      <c r="G767" s="56">
        <v>4.8055891597670831E-3</v>
      </c>
    </row>
    <row r="768" spans="2:7" x14ac:dyDescent="0.25">
      <c r="B768" s="61"/>
      <c r="C768" s="55"/>
      <c r="D768" s="42"/>
      <c r="E768" s="42" t="s">
        <v>343</v>
      </c>
      <c r="F768" s="70">
        <v>33.56992486665461</v>
      </c>
      <c r="G768" s="56">
        <v>5.4695068550848326E-3</v>
      </c>
    </row>
    <row r="769" spans="2:7" x14ac:dyDescent="0.25">
      <c r="B769" s="61"/>
      <c r="C769" s="55"/>
      <c r="D769" s="42"/>
      <c r="E769" s="42" t="s">
        <v>230</v>
      </c>
      <c r="F769" s="70">
        <v>35.21042702795404</v>
      </c>
      <c r="G769" s="56">
        <v>5.7367918684606426E-3</v>
      </c>
    </row>
    <row r="770" spans="2:7" x14ac:dyDescent="0.25">
      <c r="B770" s="61"/>
      <c r="C770" s="55"/>
      <c r="D770" s="42"/>
      <c r="E770" s="42" t="s">
        <v>58</v>
      </c>
      <c r="F770" s="70">
        <v>164.86320894732484</v>
      </c>
      <c r="G770" s="56">
        <v>2.6860961264300164E-2</v>
      </c>
    </row>
    <row r="771" spans="2:7" x14ac:dyDescent="0.25">
      <c r="B771" s="61"/>
      <c r="C771" s="55"/>
      <c r="D771" s="42"/>
      <c r="E771" s="42" t="s">
        <v>281</v>
      </c>
      <c r="F771" s="70">
        <v>17.60521351397702</v>
      </c>
      <c r="G771" s="56">
        <v>2.8683959342303213E-3</v>
      </c>
    </row>
    <row r="772" spans="2:7" x14ac:dyDescent="0.25">
      <c r="B772" s="61"/>
      <c r="C772" s="55"/>
      <c r="D772" s="42"/>
      <c r="E772" s="42" t="s">
        <v>147</v>
      </c>
      <c r="F772" s="70">
        <v>47.10024319538487</v>
      </c>
      <c r="G772" s="56">
        <v>7.6739850939974048E-3</v>
      </c>
    </row>
    <row r="773" spans="2:7" x14ac:dyDescent="0.25">
      <c r="B773" s="61"/>
      <c r="C773" s="55"/>
      <c r="D773" s="42"/>
      <c r="E773" s="42" t="s">
        <v>229</v>
      </c>
      <c r="F773" s="70">
        <v>80.67016806203948</v>
      </c>
      <c r="G773" s="56">
        <v>1.3143491949082238E-2</v>
      </c>
    </row>
    <row r="774" spans="2:7" x14ac:dyDescent="0.25">
      <c r="B774" s="61"/>
      <c r="C774" s="55"/>
      <c r="D774" s="42"/>
      <c r="E774" s="42" t="s">
        <v>131</v>
      </c>
      <c r="F774" s="70">
        <v>70.42085405590808</v>
      </c>
      <c r="G774" s="56">
        <v>1.1473583736921285E-2</v>
      </c>
    </row>
    <row r="775" spans="2:7" x14ac:dyDescent="0.25">
      <c r="B775" s="61"/>
      <c r="C775" s="55"/>
      <c r="D775" s="42"/>
      <c r="E775" s="42" t="s">
        <v>353</v>
      </c>
      <c r="F775" s="70">
        <v>17.60521351397702</v>
      </c>
      <c r="G775" s="56">
        <v>2.8683959342303213E-3</v>
      </c>
    </row>
    <row r="776" spans="2:7" x14ac:dyDescent="0.25">
      <c r="B776" s="61"/>
      <c r="C776" s="55"/>
      <c r="D776" s="42"/>
      <c r="E776" s="42" t="s">
        <v>66</v>
      </c>
      <c r="F776" s="70">
        <v>33.56992486665461</v>
      </c>
      <c r="G776" s="56">
        <v>5.4695068550848326E-3</v>
      </c>
    </row>
    <row r="777" spans="2:7" x14ac:dyDescent="0.25">
      <c r="B777" s="61"/>
      <c r="C777" s="55"/>
      <c r="D777" s="42"/>
      <c r="E777" s="42" t="s">
        <v>57</v>
      </c>
      <c r="F777" s="70">
        <v>788.5279677264457</v>
      </c>
      <c r="G777" s="56">
        <v>0.12847389864699754</v>
      </c>
    </row>
    <row r="778" spans="2:7" x14ac:dyDescent="0.25">
      <c r="B778" s="61"/>
      <c r="C778" s="55"/>
      <c r="D778" s="42"/>
      <c r="E778" s="42" t="s">
        <v>146</v>
      </c>
      <c r="F778" s="70">
        <v>5.949027338208011</v>
      </c>
      <c r="G778" s="56">
        <v>9.6926775787146318E-4</v>
      </c>
    </row>
    <row r="779" spans="2:7" x14ac:dyDescent="0.25">
      <c r="B779" s="61"/>
      <c r="C779" s="55"/>
      <c r="D779" s="42"/>
      <c r="E779" s="42" t="s">
        <v>231</v>
      </c>
      <c r="F779" s="70">
        <v>10.015684014469576</v>
      </c>
      <c r="G779" s="56">
        <v>1.6318431629830476E-3</v>
      </c>
    </row>
    <row r="780" spans="2:7" x14ac:dyDescent="0.25">
      <c r="B780" s="61"/>
      <c r="C780" s="55"/>
      <c r="D780" s="42"/>
      <c r="E780" s="42" t="s">
        <v>341</v>
      </c>
      <c r="F780" s="70">
        <v>35.669448502292482</v>
      </c>
      <c r="G780" s="56">
        <v>5.811579676610285E-3</v>
      </c>
    </row>
    <row r="781" spans="2:7" x14ac:dyDescent="0.25">
      <c r="B781" s="61"/>
      <c r="C781" s="55"/>
      <c r="D781" s="42"/>
      <c r="E781" s="42" t="s">
        <v>311</v>
      </c>
      <c r="F781" s="70">
        <v>52.81564054193106</v>
      </c>
      <c r="G781" s="56">
        <v>8.6051878026909643E-3</v>
      </c>
    </row>
    <row r="782" spans="2:7" x14ac:dyDescent="0.25">
      <c r="B782" s="61"/>
      <c r="C782" s="55"/>
      <c r="D782" s="42"/>
      <c r="E782" s="42" t="s">
        <v>278</v>
      </c>
      <c r="F782" s="70">
        <v>17.60521351397702</v>
      </c>
      <c r="G782" s="56">
        <v>2.8683959342303213E-3</v>
      </c>
    </row>
    <row r="783" spans="2:7" x14ac:dyDescent="0.25">
      <c r="B783" s="61"/>
      <c r="C783" s="55"/>
      <c r="D783" s="42"/>
      <c r="E783" s="42" t="s">
        <v>334</v>
      </c>
      <c r="F783" s="70">
        <v>5.949027338208011</v>
      </c>
      <c r="G783" s="56">
        <v>9.6926775787146318E-4</v>
      </c>
    </row>
    <row r="784" spans="2:7" x14ac:dyDescent="0.25">
      <c r="B784" s="61"/>
      <c r="C784" s="55"/>
      <c r="D784" s="42"/>
      <c r="E784" s="42" t="s">
        <v>237</v>
      </c>
      <c r="F784" s="70">
        <v>17.60521351397702</v>
      </c>
      <c r="G784" s="56">
        <v>2.8683959342303213E-3</v>
      </c>
    </row>
    <row r="785" spans="2:7" x14ac:dyDescent="0.25">
      <c r="B785" s="61"/>
      <c r="C785" s="55"/>
      <c r="D785" s="42"/>
      <c r="E785" s="42" t="s">
        <v>65</v>
      </c>
      <c r="F785" s="70">
        <v>17.60521351397702</v>
      </c>
      <c r="G785" s="56">
        <v>2.8683959342303213E-3</v>
      </c>
    </row>
    <row r="786" spans="2:7" x14ac:dyDescent="0.25">
      <c r="B786" s="61"/>
      <c r="C786" s="55"/>
      <c r="D786" s="42"/>
      <c r="E786" s="42" t="s">
        <v>54</v>
      </c>
      <c r="F786" s="70">
        <v>35.21042702795404</v>
      </c>
      <c r="G786" s="56">
        <v>5.7367918684606426E-3</v>
      </c>
    </row>
    <row r="787" spans="2:7" x14ac:dyDescent="0.25">
      <c r="B787" s="61"/>
      <c r="C787" s="55"/>
      <c r="D787" s="42"/>
      <c r="E787" s="42" t="s">
        <v>248</v>
      </c>
      <c r="F787" s="70">
        <v>17.60521351397702</v>
      </c>
      <c r="G787" s="56">
        <v>2.8683959342303213E-3</v>
      </c>
    </row>
    <row r="788" spans="2:7" x14ac:dyDescent="0.25">
      <c r="B788" s="61"/>
      <c r="C788" s="55"/>
      <c r="D788" s="42"/>
      <c r="E788" s="42" t="s">
        <v>198</v>
      </c>
      <c r="F788" s="70">
        <v>35.21042702795404</v>
      </c>
      <c r="G788" s="56">
        <v>5.7367918684606426E-3</v>
      </c>
    </row>
    <row r="789" spans="2:7" x14ac:dyDescent="0.25">
      <c r="B789" s="61"/>
      <c r="C789" s="55"/>
      <c r="D789" s="42"/>
      <c r="E789" s="42" t="s">
        <v>143</v>
      </c>
      <c r="F789" s="70">
        <v>35.21042702795404</v>
      </c>
      <c r="G789" s="56">
        <v>5.7367918684606426E-3</v>
      </c>
    </row>
    <row r="790" spans="2:7" x14ac:dyDescent="0.25">
      <c r="B790" s="61"/>
      <c r="C790" s="55"/>
      <c r="D790" s="42"/>
      <c r="E790" s="42" t="s">
        <v>136</v>
      </c>
      <c r="F790" s="70">
        <v>29.728659673069668</v>
      </c>
      <c r="G790" s="56">
        <v>4.8436542089449865E-3</v>
      </c>
    </row>
    <row r="791" spans="2:7" x14ac:dyDescent="0.25">
      <c r="B791" s="61"/>
      <c r="C791" s="55"/>
      <c r="D791" s="42"/>
      <c r="E791" s="42" t="s">
        <v>280</v>
      </c>
      <c r="F791" s="70">
        <v>63.06495454806246</v>
      </c>
      <c r="G791" s="56">
        <v>1.0275096014851916E-2</v>
      </c>
    </row>
    <row r="792" spans="2:7" x14ac:dyDescent="0.25">
      <c r="B792" s="61"/>
      <c r="C792" s="55"/>
      <c r="D792" s="42"/>
      <c r="E792" s="42" t="s">
        <v>75</v>
      </c>
      <c r="F792" s="70">
        <v>35.21042702795404</v>
      </c>
      <c r="G792" s="56">
        <v>5.7367918684606426E-3</v>
      </c>
    </row>
    <row r="793" spans="2:7" x14ac:dyDescent="0.25">
      <c r="B793" s="61"/>
      <c r="C793" s="55"/>
      <c r="D793" s="42"/>
      <c r="E793" s="42" t="s">
        <v>321</v>
      </c>
      <c r="F793" s="70">
        <v>29.49502968140785</v>
      </c>
      <c r="G793" s="56">
        <v>4.8055891597670831E-3</v>
      </c>
    </row>
    <row r="794" spans="2:7" x14ac:dyDescent="0.25">
      <c r="B794" s="61"/>
      <c r="C794" s="55"/>
      <c r="D794" s="42"/>
      <c r="E794" s="42" t="s">
        <v>202</v>
      </c>
      <c r="F794" s="70">
        <v>10.015684014469576</v>
      </c>
      <c r="G794" s="56">
        <v>1.6318431629830476E-3</v>
      </c>
    </row>
    <row r="795" spans="2:7" x14ac:dyDescent="0.25">
      <c r="B795" s="61"/>
      <c r="C795" s="55"/>
      <c r="D795" s="42"/>
      <c r="E795" s="42" t="s">
        <v>282</v>
      </c>
      <c r="F795" s="70">
        <v>11.889816167430828</v>
      </c>
      <c r="G795" s="56">
        <v>1.9371932255367616E-3</v>
      </c>
    </row>
    <row r="796" spans="2:7" x14ac:dyDescent="0.25">
      <c r="B796" s="61"/>
      <c r="C796" s="55"/>
      <c r="D796" s="42"/>
      <c r="E796" s="42" t="s">
        <v>241</v>
      </c>
      <c r="F796" s="70">
        <v>11.889816167430828</v>
      </c>
      <c r="G796" s="56">
        <v>1.9371932255367616E-3</v>
      </c>
    </row>
    <row r="797" spans="2:7" x14ac:dyDescent="0.25">
      <c r="B797" s="61"/>
      <c r="C797" s="55"/>
      <c r="D797" s="42"/>
      <c r="E797" s="42" t="s">
        <v>60</v>
      </c>
      <c r="F797" s="70">
        <v>1939.2079316895761</v>
      </c>
      <c r="G797" s="56">
        <v>0.31595277969616742</v>
      </c>
    </row>
    <row r="798" spans="2:7" x14ac:dyDescent="0.25">
      <c r="B798" s="61"/>
      <c r="C798" s="55"/>
      <c r="D798" s="42"/>
      <c r="E798" s="42" t="s">
        <v>67</v>
      </c>
      <c r="F798" s="70">
        <v>76.595272876792706</v>
      </c>
      <c r="G798" s="56">
        <v>1.2479574253764485E-2</v>
      </c>
    </row>
    <row r="799" spans="2:7" x14ac:dyDescent="0.25">
      <c r="B799" s="61"/>
      <c r="C799" s="55"/>
      <c r="D799" s="42"/>
      <c r="E799" s="42" t="s">
        <v>129</v>
      </c>
      <c r="F799" s="70">
        <v>62.831324556400638</v>
      </c>
      <c r="G799" s="56">
        <v>1.0237030965674012E-2</v>
      </c>
    </row>
    <row r="800" spans="2:7" x14ac:dyDescent="0.25">
      <c r="B800" s="61"/>
      <c r="C800" s="55"/>
      <c r="D800" s="42"/>
      <c r="E800" s="42" t="s">
        <v>128</v>
      </c>
      <c r="F800" s="70">
        <v>33.79531634933123</v>
      </c>
      <c r="G800" s="56">
        <v>5.5062296140565709E-3</v>
      </c>
    </row>
    <row r="801" spans="2:7" x14ac:dyDescent="0.25">
      <c r="B801" s="61"/>
      <c r="C801" s="55"/>
      <c r="D801" s="42"/>
      <c r="E801" s="42" t="s">
        <v>347</v>
      </c>
      <c r="F801" s="70">
        <v>27.854527520108416</v>
      </c>
      <c r="G801" s="56">
        <v>4.5383041463912723E-3</v>
      </c>
    </row>
    <row r="802" spans="2:7" x14ac:dyDescent="0.25">
      <c r="B802" s="61"/>
      <c r="C802" s="55"/>
      <c r="D802" s="42"/>
      <c r="E802" s="42" t="s">
        <v>55</v>
      </c>
      <c r="F802" s="70">
        <v>76.603511385777907</v>
      </c>
      <c r="G802" s="56">
        <v>1.2480916543970651E-2</v>
      </c>
    </row>
    <row r="803" spans="2:7" x14ac:dyDescent="0.25">
      <c r="B803" s="61"/>
      <c r="C803" s="55"/>
      <c r="D803" s="42" t="s">
        <v>848</v>
      </c>
      <c r="E803" s="42"/>
      <c r="F803" s="70">
        <v>6137.6511184816745</v>
      </c>
      <c r="G803" s="56">
        <v>0.8522803524663598</v>
      </c>
    </row>
    <row r="804" spans="2:7" x14ac:dyDescent="0.25">
      <c r="B804" s="61"/>
      <c r="C804" s="55"/>
      <c r="D804" s="42" t="s">
        <v>750</v>
      </c>
      <c r="E804" s="42" t="s">
        <v>912</v>
      </c>
      <c r="F804" s="70">
        <v>17.60521351397702</v>
      </c>
      <c r="G804" s="56">
        <v>0.44558075183071066</v>
      </c>
    </row>
    <row r="805" spans="2:7" x14ac:dyDescent="0.25">
      <c r="B805" s="61"/>
      <c r="C805" s="55"/>
      <c r="D805" s="42"/>
      <c r="E805" s="42" t="s">
        <v>295</v>
      </c>
      <c r="F805" s="70">
        <v>11.889816167430828</v>
      </c>
      <c r="G805" s="56">
        <v>0.30092638313115105</v>
      </c>
    </row>
    <row r="806" spans="2:7" x14ac:dyDescent="0.25">
      <c r="B806" s="61"/>
      <c r="C806" s="55"/>
      <c r="D806" s="42"/>
      <c r="E806" s="42" t="s">
        <v>167</v>
      </c>
      <c r="F806" s="70">
        <v>10.015684014469576</v>
      </c>
      <c r="G806" s="56">
        <v>0.25349286503813823</v>
      </c>
    </row>
    <row r="807" spans="2:7" x14ac:dyDescent="0.25">
      <c r="B807" s="61"/>
      <c r="C807" s="55"/>
      <c r="D807" s="42" t="s">
        <v>858</v>
      </c>
      <c r="E807" s="42"/>
      <c r="F807" s="70">
        <v>39.510713695877428</v>
      </c>
      <c r="G807" s="56">
        <v>5.4864970890118187E-3</v>
      </c>
    </row>
    <row r="808" spans="2:7" x14ac:dyDescent="0.25">
      <c r="B808" s="61"/>
      <c r="C808" s="55"/>
      <c r="D808" s="42" t="s">
        <v>774</v>
      </c>
      <c r="E808" s="42" t="s">
        <v>695</v>
      </c>
      <c r="F808" s="70">
        <v>17.60521351397702</v>
      </c>
      <c r="G808" s="56">
        <v>1</v>
      </c>
    </row>
    <row r="809" spans="2:7" x14ac:dyDescent="0.25">
      <c r="B809" s="61"/>
      <c r="C809" s="55"/>
      <c r="D809" s="42" t="s">
        <v>913</v>
      </c>
      <c r="E809" s="42"/>
      <c r="F809" s="70">
        <v>17.60521351397702</v>
      </c>
      <c r="G809" s="56">
        <v>2.4446774978388918E-3</v>
      </c>
    </row>
    <row r="810" spans="2:7" x14ac:dyDescent="0.25">
      <c r="B810" s="57"/>
      <c r="C810" s="55" t="s">
        <v>367</v>
      </c>
      <c r="D810" s="55"/>
      <c r="E810" s="55"/>
      <c r="F810" s="71">
        <v>7201.4462151102243</v>
      </c>
      <c r="G810" s="64">
        <v>1</v>
      </c>
    </row>
    <row r="811" spans="2:7" x14ac:dyDescent="0.25">
      <c r="B811" s="58" t="s">
        <v>718</v>
      </c>
      <c r="C811" s="58"/>
      <c r="D811" s="58"/>
      <c r="E811" s="58"/>
      <c r="F811" s="72">
        <v>7201.4462151102243</v>
      </c>
      <c r="G811" s="60">
        <v>0.12020190561687591</v>
      </c>
    </row>
    <row r="812" spans="2:7" x14ac:dyDescent="0.25">
      <c r="B812" s="61" t="s">
        <v>9</v>
      </c>
      <c r="C812" s="55" t="s">
        <v>2</v>
      </c>
      <c r="D812" s="42" t="s">
        <v>727</v>
      </c>
      <c r="E812" s="42" t="s">
        <v>193</v>
      </c>
      <c r="F812" s="70">
        <v>14.028694067338158</v>
      </c>
      <c r="G812" s="56">
        <v>3.8673313365591802E-3</v>
      </c>
    </row>
    <row r="813" spans="2:7" x14ac:dyDescent="0.25">
      <c r="B813" s="61"/>
      <c r="C813" s="55"/>
      <c r="D813" s="42"/>
      <c r="E813" s="42" t="s">
        <v>309</v>
      </c>
      <c r="F813" s="70">
        <v>14.028694067338158</v>
      </c>
      <c r="G813" s="56">
        <v>3.8673313365591802E-3</v>
      </c>
    </row>
    <row r="814" spans="2:7" x14ac:dyDescent="0.25">
      <c r="B814" s="61"/>
      <c r="C814" s="55"/>
      <c r="D814" s="42"/>
      <c r="E814" s="42" t="s">
        <v>899</v>
      </c>
      <c r="F814" s="70">
        <v>14.028694067338158</v>
      </c>
      <c r="G814" s="56">
        <v>3.8673313365591802E-3</v>
      </c>
    </row>
    <row r="815" spans="2:7" x14ac:dyDescent="0.25">
      <c r="B815" s="61"/>
      <c r="C815" s="55"/>
      <c r="D815" s="42"/>
      <c r="E815" s="42" t="s">
        <v>265</v>
      </c>
      <c r="F815" s="70">
        <v>8.4464247863038082</v>
      </c>
      <c r="G815" s="56">
        <v>2.3284507525197506E-3</v>
      </c>
    </row>
    <row r="816" spans="2:7" x14ac:dyDescent="0.25">
      <c r="B816" s="61"/>
      <c r="C816" s="55"/>
      <c r="D816" s="42"/>
      <c r="E816" s="42" t="s">
        <v>328</v>
      </c>
      <c r="F816" s="70">
        <v>5.109116142290091</v>
      </c>
      <c r="G816" s="56">
        <v>1.4084450672569181E-3</v>
      </c>
    </row>
    <row r="817" spans="2:7" x14ac:dyDescent="0.25">
      <c r="B817" s="61"/>
      <c r="C817" s="55"/>
      <c r="D817" s="42"/>
      <c r="E817" s="42" t="s">
        <v>176</v>
      </c>
      <c r="F817" s="70">
        <v>438.6260748870028</v>
      </c>
      <c r="G817" s="56">
        <v>0.12091733958272299</v>
      </c>
    </row>
    <row r="818" spans="2:7" x14ac:dyDescent="0.25">
      <c r="B818" s="61"/>
      <c r="C818" s="55"/>
      <c r="D818" s="42"/>
      <c r="E818" s="42" t="s">
        <v>262</v>
      </c>
      <c r="F818" s="70">
        <v>14.028694067338158</v>
      </c>
      <c r="G818" s="56">
        <v>3.8673313365591802E-3</v>
      </c>
    </row>
    <row r="819" spans="2:7" x14ac:dyDescent="0.25">
      <c r="B819" s="61"/>
      <c r="C819" s="55"/>
      <c r="D819" s="42"/>
      <c r="E819" s="42" t="s">
        <v>840</v>
      </c>
      <c r="F819" s="70">
        <v>57.04758209195321</v>
      </c>
      <c r="G819" s="56">
        <v>1.5726474669712741E-2</v>
      </c>
    </row>
    <row r="820" spans="2:7" x14ac:dyDescent="0.25">
      <c r="B820" s="61"/>
      <c r="C820" s="55"/>
      <c r="D820" s="42"/>
      <c r="E820" s="42" t="s">
        <v>263</v>
      </c>
      <c r="F820" s="70">
        <v>69.304468661014994</v>
      </c>
      <c r="G820" s="56">
        <v>1.9105366624277836E-2</v>
      </c>
    </row>
    <row r="821" spans="2:7" x14ac:dyDescent="0.25">
      <c r="B821" s="61"/>
      <c r="C821" s="55"/>
      <c r="D821" s="42"/>
      <c r="E821" s="42" t="s">
        <v>260</v>
      </c>
      <c r="F821" s="70">
        <v>94.024548151677607</v>
      </c>
      <c r="G821" s="56">
        <v>2.5920023612133365E-2</v>
      </c>
    </row>
    <row r="822" spans="2:7" x14ac:dyDescent="0.25">
      <c r="B822" s="61"/>
      <c r="C822" s="55"/>
      <c r="D822" s="42"/>
      <c r="E822" s="42" t="s">
        <v>266</v>
      </c>
      <c r="F822" s="70">
        <v>28.057388134676316</v>
      </c>
      <c r="G822" s="56">
        <v>7.7346626731183603E-3</v>
      </c>
    </row>
    <row r="823" spans="2:7" x14ac:dyDescent="0.25">
      <c r="B823" s="61"/>
      <c r="C823" s="55"/>
      <c r="D823" s="42"/>
      <c r="E823" s="42" t="s">
        <v>268</v>
      </c>
      <c r="F823" s="70">
        <v>28.057388134676316</v>
      </c>
      <c r="G823" s="56">
        <v>7.7346626731183603E-3</v>
      </c>
    </row>
    <row r="824" spans="2:7" x14ac:dyDescent="0.25">
      <c r="B824" s="61"/>
      <c r="C824" s="55"/>
      <c r="D824" s="42"/>
      <c r="E824" s="42" t="s">
        <v>326</v>
      </c>
      <c r="F824" s="70">
        <v>14.028694067338158</v>
      </c>
      <c r="G824" s="56">
        <v>3.8673313365591802E-3</v>
      </c>
    </row>
    <row r="825" spans="2:7" x14ac:dyDescent="0.25">
      <c r="B825" s="61"/>
      <c r="C825" s="55"/>
      <c r="D825" s="42"/>
      <c r="E825" s="42" t="s">
        <v>255</v>
      </c>
      <c r="F825" s="70">
        <v>8.4464247863038082</v>
      </c>
      <c r="G825" s="56">
        <v>2.3284507525197506E-3</v>
      </c>
    </row>
    <row r="826" spans="2:7" x14ac:dyDescent="0.25">
      <c r="B826" s="61"/>
      <c r="C826" s="55"/>
      <c r="D826" s="42"/>
      <c r="E826" s="42" t="s">
        <v>182</v>
      </c>
      <c r="F826" s="70">
        <v>98.613609081761041</v>
      </c>
      <c r="G826" s="56">
        <v>2.7185103530128794E-2</v>
      </c>
    </row>
    <row r="827" spans="2:7" x14ac:dyDescent="0.25">
      <c r="B827" s="61"/>
      <c r="C827" s="55"/>
      <c r="D827" s="42"/>
      <c r="E827" s="42" t="s">
        <v>273</v>
      </c>
      <c r="F827" s="70">
        <v>28.057388134676316</v>
      </c>
      <c r="G827" s="56">
        <v>7.7346626731183603E-3</v>
      </c>
    </row>
    <row r="828" spans="2:7" x14ac:dyDescent="0.25">
      <c r="B828" s="61"/>
      <c r="C828" s="55"/>
      <c r="D828" s="42"/>
      <c r="E828" s="42" t="s">
        <v>841</v>
      </c>
      <c r="F828" s="70">
        <v>28.057388134676316</v>
      </c>
      <c r="G828" s="56">
        <v>7.7346626731183603E-3</v>
      </c>
    </row>
    <row r="829" spans="2:7" x14ac:dyDescent="0.25">
      <c r="B829" s="61"/>
      <c r="C829" s="55"/>
      <c r="D829" s="42"/>
      <c r="E829" s="42" t="s">
        <v>256</v>
      </c>
      <c r="F829" s="70">
        <v>84.172164404028962</v>
      </c>
      <c r="G829" s="56">
        <v>2.3203988019355085E-2</v>
      </c>
    </row>
    <row r="830" spans="2:7" x14ac:dyDescent="0.25">
      <c r="B830" s="61"/>
      <c r="C830" s="55"/>
      <c r="D830" s="42"/>
      <c r="E830" s="42" t="s">
        <v>258</v>
      </c>
      <c r="F830" s="70">
        <v>139.96799420991249</v>
      </c>
      <c r="G830" s="56">
        <v>3.8585388456335239E-2</v>
      </c>
    </row>
    <row r="831" spans="2:7" x14ac:dyDescent="0.25">
      <c r="B831" s="61"/>
      <c r="C831" s="55"/>
      <c r="D831" s="42"/>
      <c r="E831" s="42" t="s">
        <v>267</v>
      </c>
      <c r="F831" s="70">
        <v>14.028694067338158</v>
      </c>
      <c r="G831" s="56">
        <v>3.8673313365591802E-3</v>
      </c>
    </row>
    <row r="832" spans="2:7" x14ac:dyDescent="0.25">
      <c r="B832" s="61"/>
      <c r="C832" s="55"/>
      <c r="D832" s="42"/>
      <c r="E832" s="42" t="s">
        <v>272</v>
      </c>
      <c r="F832" s="70">
        <v>5.109116142290091</v>
      </c>
      <c r="G832" s="56">
        <v>1.4084450672569181E-3</v>
      </c>
    </row>
    <row r="833" spans="2:7" x14ac:dyDescent="0.25">
      <c r="B833" s="61"/>
      <c r="C833" s="55"/>
      <c r="D833" s="42"/>
      <c r="E833" s="42" t="s">
        <v>914</v>
      </c>
      <c r="F833" s="70">
        <v>18.771961672696712</v>
      </c>
      <c r="G833" s="56">
        <v>5.1749218620805448E-3</v>
      </c>
    </row>
    <row r="834" spans="2:7" x14ac:dyDescent="0.25">
      <c r="B834" s="61"/>
      <c r="C834" s="55"/>
      <c r="D834" s="42"/>
      <c r="E834" s="42" t="s">
        <v>183</v>
      </c>
      <c r="F834" s="70">
        <v>146.00991617480318</v>
      </c>
      <c r="G834" s="56">
        <v>4.0250982847068184E-2</v>
      </c>
    </row>
    <row r="835" spans="2:7" x14ac:dyDescent="0.25">
      <c r="B835" s="61"/>
      <c r="C835" s="55"/>
      <c r="D835" s="42"/>
      <c r="E835" s="42" t="s">
        <v>861</v>
      </c>
      <c r="F835" s="70">
        <v>5.109116142290091</v>
      </c>
      <c r="G835" s="56">
        <v>1.4084450672569181E-3</v>
      </c>
    </row>
    <row r="836" spans="2:7" x14ac:dyDescent="0.25">
      <c r="B836" s="61"/>
      <c r="C836" s="55"/>
      <c r="D836" s="42"/>
      <c r="E836" s="42" t="s">
        <v>264</v>
      </c>
      <c r="F836" s="70">
        <v>46.309294595166378</v>
      </c>
      <c r="G836" s="56">
        <v>1.2766219385937414E-2</v>
      </c>
    </row>
    <row r="837" spans="2:7" x14ac:dyDescent="0.25">
      <c r="B837" s="61"/>
      <c r="C837" s="55"/>
      <c r="D837" s="42"/>
      <c r="E837" s="42" t="s">
        <v>269</v>
      </c>
      <c r="F837" s="70">
        <v>28.057388134676316</v>
      </c>
      <c r="G837" s="56">
        <v>7.7346626731183603E-3</v>
      </c>
    </row>
    <row r="838" spans="2:7" x14ac:dyDescent="0.25">
      <c r="B838" s="61"/>
      <c r="C838" s="55"/>
      <c r="D838" s="42"/>
      <c r="E838" s="42" t="s">
        <v>188</v>
      </c>
      <c r="F838" s="70">
        <v>56.114776269352632</v>
      </c>
      <c r="G838" s="56">
        <v>1.5469325346236721E-2</v>
      </c>
    </row>
    <row r="839" spans="2:7" x14ac:dyDescent="0.25">
      <c r="B839" s="61"/>
      <c r="C839" s="55"/>
      <c r="D839" s="42"/>
      <c r="E839" s="42" t="s">
        <v>112</v>
      </c>
      <c r="F839" s="70">
        <v>56.114776269352632</v>
      </c>
      <c r="G839" s="56">
        <v>1.5469325346236721E-2</v>
      </c>
    </row>
    <row r="840" spans="2:7" x14ac:dyDescent="0.25">
      <c r="B840" s="61"/>
      <c r="C840" s="55"/>
      <c r="D840" s="42"/>
      <c r="E840" s="42" t="s">
        <v>271</v>
      </c>
      <c r="F840" s="70">
        <v>28.057388134676316</v>
      </c>
      <c r="G840" s="56">
        <v>7.7346626731183603E-3</v>
      </c>
    </row>
    <row r="841" spans="2:7" x14ac:dyDescent="0.25">
      <c r="B841" s="61"/>
      <c r="C841" s="55"/>
      <c r="D841" s="42"/>
      <c r="E841" s="42" t="s">
        <v>254</v>
      </c>
      <c r="F841" s="70">
        <v>1112.392107161822</v>
      </c>
      <c r="G841" s="56">
        <v>0.3066564025074846</v>
      </c>
    </row>
    <row r="842" spans="2:7" x14ac:dyDescent="0.25">
      <c r="B842" s="61"/>
      <c r="C842" s="55"/>
      <c r="D842" s="42"/>
      <c r="E842" s="42" t="s">
        <v>863</v>
      </c>
      <c r="F842" s="70">
        <v>18.251906460490062</v>
      </c>
      <c r="G842" s="56">
        <v>5.031556712819055E-3</v>
      </c>
    </row>
    <row r="843" spans="2:7" x14ac:dyDescent="0.25">
      <c r="B843" s="61"/>
      <c r="C843" s="55"/>
      <c r="D843" s="42"/>
      <c r="E843" s="42" t="s">
        <v>915</v>
      </c>
      <c r="F843" s="70">
        <v>187.48213901768622</v>
      </c>
      <c r="G843" s="56">
        <v>5.1683752442526279E-2</v>
      </c>
    </row>
    <row r="844" spans="2:7" x14ac:dyDescent="0.25">
      <c r="B844" s="61"/>
      <c r="C844" s="55"/>
      <c r="D844" s="42"/>
      <c r="E844" s="42" t="s">
        <v>259</v>
      </c>
      <c r="F844" s="70">
        <v>89.281280546319039</v>
      </c>
      <c r="G844" s="56">
        <v>2.4612433086611998E-2</v>
      </c>
    </row>
    <row r="845" spans="2:7" x14ac:dyDescent="0.25">
      <c r="B845" s="61"/>
      <c r="C845" s="55"/>
      <c r="D845" s="42"/>
      <c r="E845" s="42" t="s">
        <v>319</v>
      </c>
      <c r="F845" s="70">
        <v>4.2232123931519041</v>
      </c>
      <c r="G845" s="56">
        <v>1.1642253762598753E-3</v>
      </c>
    </row>
    <row r="846" spans="2:7" x14ac:dyDescent="0.25">
      <c r="B846" s="61"/>
      <c r="C846" s="55"/>
      <c r="D846" s="42"/>
      <c r="E846" s="42" t="s">
        <v>916</v>
      </c>
      <c r="F846" s="70">
        <v>18.771961672696712</v>
      </c>
      <c r="G846" s="56">
        <v>5.1749218620805448E-3</v>
      </c>
    </row>
    <row r="847" spans="2:7" x14ac:dyDescent="0.25">
      <c r="B847" s="61"/>
      <c r="C847" s="55"/>
      <c r="D847" s="42"/>
      <c r="E847" s="42" t="s">
        <v>270</v>
      </c>
      <c r="F847" s="70">
        <v>33.166504276966407</v>
      </c>
      <c r="G847" s="56">
        <v>9.1431077403752777E-3</v>
      </c>
    </row>
    <row r="848" spans="2:7" x14ac:dyDescent="0.25">
      <c r="B848" s="61"/>
      <c r="C848" s="55"/>
      <c r="D848" s="42"/>
      <c r="E848" s="42" t="s">
        <v>187</v>
      </c>
      <c r="F848" s="70">
        <v>89.694031156712981</v>
      </c>
      <c r="G848" s="56">
        <v>2.4726217260826532E-2</v>
      </c>
    </row>
    <row r="849" spans="2:7" x14ac:dyDescent="0.25">
      <c r="B849" s="61"/>
      <c r="C849" s="55"/>
      <c r="D849" s="42"/>
      <c r="E849" s="42" t="s">
        <v>917</v>
      </c>
      <c r="F849" s="70">
        <v>28.057388134676316</v>
      </c>
      <c r="G849" s="56">
        <v>7.7346626731183603E-3</v>
      </c>
    </row>
    <row r="850" spans="2:7" x14ac:dyDescent="0.25">
      <c r="B850" s="61"/>
      <c r="C850" s="55"/>
      <c r="D850" s="42"/>
      <c r="E850" s="42" t="s">
        <v>257</v>
      </c>
      <c r="F850" s="70">
        <v>84.172164404028962</v>
      </c>
      <c r="G850" s="56">
        <v>2.3203988019355085E-2</v>
      </c>
    </row>
    <row r="851" spans="2:7" x14ac:dyDescent="0.25">
      <c r="B851" s="61"/>
      <c r="C851" s="55"/>
      <c r="D851" s="42"/>
      <c r="E851" s="42" t="s">
        <v>116</v>
      </c>
      <c r="F851" s="70">
        <v>353.40846454944301</v>
      </c>
      <c r="G851" s="56">
        <v>9.7425150409360617E-2</v>
      </c>
    </row>
    <row r="852" spans="2:7" x14ac:dyDescent="0.25">
      <c r="B852" s="61"/>
      <c r="C852" s="55"/>
      <c r="D852" s="42"/>
      <c r="E852" s="42" t="s">
        <v>261</v>
      </c>
      <c r="F852" s="70">
        <v>18.771961672696712</v>
      </c>
      <c r="G852" s="56">
        <v>5.1749218620805448E-3</v>
      </c>
    </row>
    <row r="853" spans="2:7" x14ac:dyDescent="0.25">
      <c r="B853" s="61"/>
      <c r="C853" s="55"/>
      <c r="D853" s="42" t="s">
        <v>845</v>
      </c>
      <c r="E853" s="42"/>
      <c r="F853" s="70">
        <v>3627.486979126978</v>
      </c>
      <c r="G853" s="56">
        <v>0.93572659050013307</v>
      </c>
    </row>
    <row r="854" spans="2:7" x14ac:dyDescent="0.25">
      <c r="B854" s="61"/>
      <c r="C854" s="55"/>
      <c r="D854" s="42" t="s">
        <v>776</v>
      </c>
      <c r="E854" s="42" t="s">
        <v>695</v>
      </c>
      <c r="F854" s="70">
        <v>33.166504276966407</v>
      </c>
      <c r="G854" s="56">
        <v>1</v>
      </c>
    </row>
    <row r="855" spans="2:7" x14ac:dyDescent="0.25">
      <c r="B855" s="61"/>
      <c r="C855" s="55"/>
      <c r="D855" s="42" t="s">
        <v>866</v>
      </c>
      <c r="E855" s="42"/>
      <c r="F855" s="70">
        <v>33.166504276966407</v>
      </c>
      <c r="G855" s="56">
        <v>8.5554490324767345E-3</v>
      </c>
    </row>
    <row r="856" spans="2:7" x14ac:dyDescent="0.25">
      <c r="B856" s="61"/>
      <c r="C856" s="55"/>
      <c r="D856" s="42" t="s">
        <v>827</v>
      </c>
      <c r="E856" s="42" t="s">
        <v>695</v>
      </c>
      <c r="F856" s="70">
        <v>183.71857930839059</v>
      </c>
      <c r="G856" s="56">
        <v>1</v>
      </c>
    </row>
    <row r="857" spans="2:7" x14ac:dyDescent="0.25">
      <c r="B857" s="61"/>
      <c r="C857" s="55"/>
      <c r="D857" s="42" t="s">
        <v>905</v>
      </c>
      <c r="E857" s="42"/>
      <c r="F857" s="70">
        <v>183.71857930839059</v>
      </c>
      <c r="G857" s="56">
        <v>4.7391034293703248E-2</v>
      </c>
    </row>
    <row r="858" spans="2:7" x14ac:dyDescent="0.25">
      <c r="B858" s="61"/>
      <c r="C858" s="55"/>
      <c r="D858" s="42" t="s">
        <v>729</v>
      </c>
      <c r="E858" s="42" t="s">
        <v>160</v>
      </c>
      <c r="F858" s="70">
        <v>28.057388134676316</v>
      </c>
      <c r="G858" s="56">
        <v>0.86917181452336401</v>
      </c>
    </row>
    <row r="859" spans="2:7" x14ac:dyDescent="0.25">
      <c r="B859" s="61"/>
      <c r="C859" s="55"/>
      <c r="D859" s="42"/>
      <c r="E859" s="42" t="s">
        <v>136</v>
      </c>
      <c r="F859" s="70">
        <v>4.2232123931519041</v>
      </c>
      <c r="G859" s="56">
        <v>0.13082818547663599</v>
      </c>
    </row>
    <row r="860" spans="2:7" x14ac:dyDescent="0.25">
      <c r="B860" s="61"/>
      <c r="C860" s="55"/>
      <c r="D860" s="42" t="s">
        <v>848</v>
      </c>
      <c r="E860" s="42"/>
      <c r="F860" s="70">
        <v>32.28060052782822</v>
      </c>
      <c r="G860" s="56">
        <v>8.3269261736870753E-3</v>
      </c>
    </row>
    <row r="861" spans="2:7" x14ac:dyDescent="0.25">
      <c r="B861" s="61"/>
      <c r="C861" s="55" t="s">
        <v>367</v>
      </c>
      <c r="D861" s="55"/>
      <c r="E861" s="55"/>
      <c r="F861" s="71">
        <v>3876.6526632401628</v>
      </c>
      <c r="G861" s="64">
        <v>0.99508756686478539</v>
      </c>
    </row>
    <row r="862" spans="2:7" x14ac:dyDescent="0.25">
      <c r="B862" s="61"/>
      <c r="C862" s="55" t="s">
        <v>375</v>
      </c>
      <c r="D862" s="42" t="s">
        <v>695</v>
      </c>
      <c r="E862" s="42" t="s">
        <v>695</v>
      </c>
      <c r="F862" s="70">
        <v>5.109116142290091</v>
      </c>
      <c r="G862" s="56">
        <v>1</v>
      </c>
    </row>
    <row r="863" spans="2:7" x14ac:dyDescent="0.25">
      <c r="B863" s="61"/>
      <c r="C863" s="55"/>
      <c r="D863" s="42" t="s">
        <v>696</v>
      </c>
      <c r="E863" s="42"/>
      <c r="F863" s="70">
        <v>5.109116142290091</v>
      </c>
      <c r="G863" s="56">
        <v>1</v>
      </c>
    </row>
    <row r="864" spans="2:7" x14ac:dyDescent="0.25">
      <c r="B864" s="61"/>
      <c r="C864" s="55" t="s">
        <v>751</v>
      </c>
      <c r="D864" s="55"/>
      <c r="E864" s="55"/>
      <c r="F864" s="71">
        <v>5.109116142290091</v>
      </c>
      <c r="G864" s="64">
        <v>1.3114453092663062E-3</v>
      </c>
    </row>
    <row r="865" spans="2:7" x14ac:dyDescent="0.25">
      <c r="B865" s="61"/>
      <c r="C865" s="55" t="s">
        <v>723</v>
      </c>
      <c r="D865" s="42" t="s">
        <v>725</v>
      </c>
      <c r="E865" s="42" t="s">
        <v>452</v>
      </c>
      <c r="F865" s="70">
        <v>14.028694067338158</v>
      </c>
      <c r="G865" s="56">
        <v>1</v>
      </c>
    </row>
    <row r="866" spans="2:7" x14ac:dyDescent="0.25">
      <c r="B866" s="61"/>
      <c r="C866" s="55"/>
      <c r="D866" s="42" t="s">
        <v>846</v>
      </c>
      <c r="E866" s="42"/>
      <c r="F866" s="70">
        <v>14.028694067338158</v>
      </c>
      <c r="G866" s="56">
        <v>1</v>
      </c>
    </row>
    <row r="867" spans="2:7" x14ac:dyDescent="0.25">
      <c r="B867" s="57"/>
      <c r="C867" s="55" t="s">
        <v>726</v>
      </c>
      <c r="D867" s="55"/>
      <c r="E867" s="55"/>
      <c r="F867" s="71">
        <v>14.028694067338158</v>
      </c>
      <c r="G867" s="64">
        <v>3.6009878259483249E-3</v>
      </c>
    </row>
    <row r="868" spans="2:7" x14ac:dyDescent="0.25">
      <c r="B868" s="58" t="s">
        <v>35</v>
      </c>
      <c r="C868" s="58"/>
      <c r="D868" s="58"/>
      <c r="E868" s="58"/>
      <c r="F868" s="72">
        <v>3895.7904734497911</v>
      </c>
      <c r="G868" s="60">
        <v>6.5026027384635365E-2</v>
      </c>
    </row>
    <row r="869" spans="2:7" x14ac:dyDescent="0.25">
      <c r="B869" s="61" t="s">
        <v>12</v>
      </c>
      <c r="C869" s="55" t="s">
        <v>2</v>
      </c>
      <c r="D869" s="42" t="s">
        <v>727</v>
      </c>
      <c r="E869" s="42" t="s">
        <v>83</v>
      </c>
      <c r="F869" s="70">
        <v>6.5064102564102555</v>
      </c>
      <c r="G869" s="56">
        <v>0.33333333333333331</v>
      </c>
    </row>
    <row r="870" spans="2:7" x14ac:dyDescent="0.25">
      <c r="B870" s="61"/>
      <c r="C870" s="55"/>
      <c r="D870" s="42"/>
      <c r="E870" s="42" t="s">
        <v>53</v>
      </c>
      <c r="F870" s="70">
        <v>13.012820512820511</v>
      </c>
      <c r="G870" s="56">
        <v>0.66666666666666663</v>
      </c>
    </row>
    <row r="871" spans="2:7" x14ac:dyDescent="0.25">
      <c r="B871" s="61"/>
      <c r="C871" s="55"/>
      <c r="D871" s="42" t="s">
        <v>845</v>
      </c>
      <c r="E871" s="42"/>
      <c r="F871" s="70">
        <v>19.519230769230766</v>
      </c>
      <c r="G871" s="56">
        <v>1.5314603353332913E-2</v>
      </c>
    </row>
    <row r="872" spans="2:7" x14ac:dyDescent="0.25">
      <c r="B872" s="61"/>
      <c r="C872" s="55"/>
      <c r="D872" s="42" t="s">
        <v>771</v>
      </c>
      <c r="E872" s="42" t="s">
        <v>695</v>
      </c>
      <c r="F872" s="70">
        <v>2.192469977280104</v>
      </c>
      <c r="G872" s="56">
        <v>1</v>
      </c>
    </row>
    <row r="873" spans="2:7" x14ac:dyDescent="0.25">
      <c r="B873" s="61"/>
      <c r="C873" s="55"/>
      <c r="D873" s="42" t="s">
        <v>849</v>
      </c>
      <c r="E873" s="42"/>
      <c r="F873" s="70">
        <v>2.192469977280104</v>
      </c>
      <c r="G873" s="56">
        <v>1.7201911521567018E-3</v>
      </c>
    </row>
    <row r="874" spans="2:7" x14ac:dyDescent="0.25">
      <c r="B874" s="61"/>
      <c r="C874" s="55"/>
      <c r="D874" s="42" t="s">
        <v>729</v>
      </c>
      <c r="E874" s="42" t="s">
        <v>344</v>
      </c>
      <c r="F874" s="70">
        <v>6.5064102564102555</v>
      </c>
      <c r="G874" s="56">
        <v>5.1933351820689783E-3</v>
      </c>
    </row>
    <row r="875" spans="2:7" x14ac:dyDescent="0.25">
      <c r="B875" s="61"/>
      <c r="C875" s="55"/>
      <c r="D875" s="42"/>
      <c r="E875" s="42" t="s">
        <v>63</v>
      </c>
      <c r="F875" s="70">
        <v>126.97960618846687</v>
      </c>
      <c r="G875" s="56">
        <v>0.10135353139991854</v>
      </c>
    </row>
    <row r="876" spans="2:7" x14ac:dyDescent="0.25">
      <c r="B876" s="61"/>
      <c r="C876" s="55"/>
      <c r="D876" s="42"/>
      <c r="E876" s="42" t="s">
        <v>352</v>
      </c>
      <c r="F876" s="70">
        <v>6.5064102564102555</v>
      </c>
      <c r="G876" s="56">
        <v>5.1933351820689783E-3</v>
      </c>
    </row>
    <row r="877" spans="2:7" x14ac:dyDescent="0.25">
      <c r="B877" s="61"/>
      <c r="C877" s="55"/>
      <c r="D877" s="42"/>
      <c r="E877" s="42" t="s">
        <v>62</v>
      </c>
      <c r="F877" s="70">
        <v>21.137076706696959</v>
      </c>
      <c r="G877" s="56">
        <v>1.6871349912008754E-2</v>
      </c>
    </row>
    <row r="878" spans="2:7" x14ac:dyDescent="0.25">
      <c r="B878" s="61"/>
      <c r="C878" s="55"/>
      <c r="D878" s="42"/>
      <c r="E878" s="42" t="s">
        <v>56</v>
      </c>
      <c r="F878" s="70">
        <v>36.342367196797575</v>
      </c>
      <c r="G878" s="56">
        <v>2.9008022354085276E-2</v>
      </c>
    </row>
    <row r="879" spans="2:7" x14ac:dyDescent="0.25">
      <c r="B879" s="61"/>
      <c r="C879" s="55"/>
      <c r="D879" s="42"/>
      <c r="E879" s="42" t="s">
        <v>332</v>
      </c>
      <c r="F879" s="70">
        <v>8.6988802336903603</v>
      </c>
      <c r="G879" s="56">
        <v>6.9433372600075441E-3</v>
      </c>
    </row>
    <row r="880" spans="2:7" x14ac:dyDescent="0.25">
      <c r="B880" s="61"/>
      <c r="C880" s="55"/>
      <c r="D880" s="42"/>
      <c r="E880" s="42" t="s">
        <v>155</v>
      </c>
      <c r="F880" s="70">
        <v>6.5064102564102555</v>
      </c>
      <c r="G880" s="56">
        <v>5.1933351820689783E-3</v>
      </c>
    </row>
    <row r="881" spans="2:7" x14ac:dyDescent="0.25">
      <c r="B881" s="61"/>
      <c r="C881" s="55"/>
      <c r="D881" s="42"/>
      <c r="E881" s="42" t="s">
        <v>133</v>
      </c>
      <c r="F881" s="70">
        <v>6.5064102564102555</v>
      </c>
      <c r="G881" s="56">
        <v>5.1933351820689783E-3</v>
      </c>
    </row>
    <row r="882" spans="2:7" x14ac:dyDescent="0.25">
      <c r="B882" s="61"/>
      <c r="C882" s="55"/>
      <c r="D882" s="42"/>
      <c r="E882" s="42" t="s">
        <v>72</v>
      </c>
      <c r="F882" s="70">
        <v>84.583333333333314</v>
      </c>
      <c r="G882" s="56">
        <v>6.7513357366896717E-2</v>
      </c>
    </row>
    <row r="883" spans="2:7" x14ac:dyDescent="0.25">
      <c r="B883" s="61"/>
      <c r="C883" s="55"/>
      <c r="D883" s="42"/>
      <c r="E883" s="42" t="s">
        <v>279</v>
      </c>
      <c r="F883" s="70">
        <v>6.5064102564102555</v>
      </c>
      <c r="G883" s="56">
        <v>5.1933351820689783E-3</v>
      </c>
    </row>
    <row r="884" spans="2:7" x14ac:dyDescent="0.25">
      <c r="B884" s="61"/>
      <c r="C884" s="55"/>
      <c r="D884" s="42"/>
      <c r="E884" s="42" t="s">
        <v>348</v>
      </c>
      <c r="F884" s="70">
        <v>6.5064102564102555</v>
      </c>
      <c r="G884" s="56">
        <v>5.1933351820689783E-3</v>
      </c>
    </row>
    <row r="885" spans="2:7" x14ac:dyDescent="0.25">
      <c r="B885" s="61"/>
      <c r="C885" s="55"/>
      <c r="D885" s="42"/>
      <c r="E885" s="42" t="s">
        <v>351</v>
      </c>
      <c r="F885" s="70">
        <v>6.5064102564102555</v>
      </c>
      <c r="G885" s="56">
        <v>5.1933351820689783E-3</v>
      </c>
    </row>
    <row r="886" spans="2:7" x14ac:dyDescent="0.25">
      <c r="B886" s="61"/>
      <c r="C886" s="55"/>
      <c r="D886" s="42"/>
      <c r="E886" s="42" t="s">
        <v>140</v>
      </c>
      <c r="F886" s="70">
        <v>8.6988802336903603</v>
      </c>
      <c r="G886" s="56">
        <v>6.9433372600075441E-3</v>
      </c>
    </row>
    <row r="887" spans="2:7" x14ac:dyDescent="0.25">
      <c r="B887" s="61"/>
      <c r="C887" s="55"/>
      <c r="D887" s="42"/>
      <c r="E887" s="42" t="s">
        <v>330</v>
      </c>
      <c r="F887" s="70">
        <v>13.012820512820511</v>
      </c>
      <c r="G887" s="56">
        <v>1.0386670364137957E-2</v>
      </c>
    </row>
    <row r="888" spans="2:7" x14ac:dyDescent="0.25">
      <c r="B888" s="61"/>
      <c r="C888" s="55"/>
      <c r="D888" s="42"/>
      <c r="E888" s="42" t="s">
        <v>232</v>
      </c>
      <c r="F888" s="70">
        <v>6.5064102564102555</v>
      </c>
      <c r="G888" s="56">
        <v>5.1933351820689783E-3</v>
      </c>
    </row>
    <row r="889" spans="2:7" x14ac:dyDescent="0.25">
      <c r="B889" s="61"/>
      <c r="C889" s="55"/>
      <c r="D889" s="42"/>
      <c r="E889" s="42" t="s">
        <v>61</v>
      </c>
      <c r="F889" s="70">
        <v>169.47811857621971</v>
      </c>
      <c r="G889" s="56">
        <v>0.13527531174745561</v>
      </c>
    </row>
    <row r="890" spans="2:7" x14ac:dyDescent="0.25">
      <c r="B890" s="61"/>
      <c r="C890" s="55"/>
      <c r="D890" s="42"/>
      <c r="E890" s="42" t="s">
        <v>276</v>
      </c>
      <c r="F890" s="70">
        <v>6.5064102564102555</v>
      </c>
      <c r="G890" s="56">
        <v>5.1933351820689783E-3</v>
      </c>
    </row>
    <row r="891" spans="2:7" x14ac:dyDescent="0.25">
      <c r="B891" s="61"/>
      <c r="C891" s="55"/>
      <c r="D891" s="42"/>
      <c r="E891" s="42" t="s">
        <v>59</v>
      </c>
      <c r="F891" s="70">
        <v>34.724521259331382</v>
      </c>
      <c r="G891" s="56">
        <v>2.7716677988283461E-2</v>
      </c>
    </row>
    <row r="892" spans="2:7" x14ac:dyDescent="0.25">
      <c r="B892" s="61"/>
      <c r="C892" s="55"/>
      <c r="D892" s="42"/>
      <c r="E892" s="42" t="s">
        <v>71</v>
      </c>
      <c r="F892" s="70">
        <v>6.5064102564102555</v>
      </c>
      <c r="G892" s="56">
        <v>5.1933351820689783E-3</v>
      </c>
    </row>
    <row r="893" spans="2:7" x14ac:dyDescent="0.25">
      <c r="B893" s="61"/>
      <c r="C893" s="55"/>
      <c r="D893" s="42"/>
      <c r="E893" s="42" t="s">
        <v>73</v>
      </c>
      <c r="F893" s="70">
        <v>6.5064102564102555</v>
      </c>
      <c r="G893" s="56">
        <v>5.1933351820689783E-3</v>
      </c>
    </row>
    <row r="894" spans="2:7" x14ac:dyDescent="0.25">
      <c r="B894" s="61"/>
      <c r="C894" s="55"/>
      <c r="D894" s="42"/>
      <c r="E894" s="42" t="s">
        <v>148</v>
      </c>
      <c r="F894" s="70">
        <v>6.5064102564102555</v>
      </c>
      <c r="G894" s="56">
        <v>5.1933351820689783E-3</v>
      </c>
    </row>
    <row r="895" spans="2:7" x14ac:dyDescent="0.25">
      <c r="B895" s="61"/>
      <c r="C895" s="55"/>
      <c r="D895" s="42"/>
      <c r="E895" s="42" t="s">
        <v>74</v>
      </c>
      <c r="F895" s="70">
        <v>1.8696581196581197</v>
      </c>
      <c r="G895" s="56">
        <v>1.4923376959968331E-3</v>
      </c>
    </row>
    <row r="896" spans="2:7" x14ac:dyDescent="0.25">
      <c r="B896" s="61"/>
      <c r="C896" s="55"/>
      <c r="D896" s="42"/>
      <c r="E896" s="42" t="s">
        <v>58</v>
      </c>
      <c r="F896" s="70">
        <v>68.724845829276191</v>
      </c>
      <c r="G896" s="56">
        <v>5.4855311248750413E-2</v>
      </c>
    </row>
    <row r="897" spans="2:7" x14ac:dyDescent="0.25">
      <c r="B897" s="61"/>
      <c r="C897" s="55"/>
      <c r="D897" s="42"/>
      <c r="E897" s="42" t="s">
        <v>281</v>
      </c>
      <c r="F897" s="70">
        <v>6.5064102564102555</v>
      </c>
      <c r="G897" s="56">
        <v>5.1933351820689783E-3</v>
      </c>
    </row>
    <row r="898" spans="2:7" x14ac:dyDescent="0.25">
      <c r="B898" s="61"/>
      <c r="C898" s="55"/>
      <c r="D898" s="42"/>
      <c r="E898" s="42" t="s">
        <v>147</v>
      </c>
      <c r="F898" s="70">
        <v>1.8696581196581197</v>
      </c>
      <c r="G898" s="56">
        <v>1.4923376959968331E-3</v>
      </c>
    </row>
    <row r="899" spans="2:7" x14ac:dyDescent="0.25">
      <c r="B899" s="61"/>
      <c r="C899" s="55"/>
      <c r="D899" s="42"/>
      <c r="E899" s="42" t="s">
        <v>142</v>
      </c>
      <c r="F899" s="70">
        <v>6.5064102564102555</v>
      </c>
      <c r="G899" s="56">
        <v>5.1933351820689783E-3</v>
      </c>
    </row>
    <row r="900" spans="2:7" x14ac:dyDescent="0.25">
      <c r="B900" s="61"/>
      <c r="C900" s="55"/>
      <c r="D900" s="42"/>
      <c r="E900" s="42" t="s">
        <v>66</v>
      </c>
      <c r="F900" s="70">
        <v>10.56853835334848</v>
      </c>
      <c r="G900" s="56">
        <v>8.435674956004377E-3</v>
      </c>
    </row>
    <row r="901" spans="2:7" x14ac:dyDescent="0.25">
      <c r="B901" s="61"/>
      <c r="C901" s="55"/>
      <c r="D901" s="42"/>
      <c r="E901" s="42" t="s">
        <v>57</v>
      </c>
      <c r="F901" s="70">
        <v>32.532051282051277</v>
      </c>
      <c r="G901" s="56">
        <v>2.5966675910344895E-2</v>
      </c>
    </row>
    <row r="902" spans="2:7" x14ac:dyDescent="0.25">
      <c r="B902" s="61"/>
      <c r="C902" s="55"/>
      <c r="D902" s="42"/>
      <c r="E902" s="42" t="s">
        <v>146</v>
      </c>
      <c r="F902" s="70">
        <v>6.5064102564102555</v>
      </c>
      <c r="G902" s="56">
        <v>5.1933351820689783E-3</v>
      </c>
    </row>
    <row r="903" spans="2:7" x14ac:dyDescent="0.25">
      <c r="B903" s="61"/>
      <c r="C903" s="55"/>
      <c r="D903" s="42"/>
      <c r="E903" s="42" t="s">
        <v>223</v>
      </c>
      <c r="F903" s="70">
        <v>6.5064102564102555</v>
      </c>
      <c r="G903" s="56">
        <v>5.1933351820689783E-3</v>
      </c>
    </row>
    <row r="904" spans="2:7" x14ac:dyDescent="0.25">
      <c r="B904" s="61"/>
      <c r="C904" s="55"/>
      <c r="D904" s="42"/>
      <c r="E904" s="42" t="s">
        <v>233</v>
      </c>
      <c r="F904" s="70">
        <v>6.5064102564102555</v>
      </c>
      <c r="G904" s="56">
        <v>5.1933351820689783E-3</v>
      </c>
    </row>
    <row r="905" spans="2:7" x14ac:dyDescent="0.25">
      <c r="B905" s="61"/>
      <c r="C905" s="55"/>
      <c r="D905" s="42"/>
      <c r="E905" s="42" t="s">
        <v>278</v>
      </c>
      <c r="F905" s="70">
        <v>6.5064102564102555</v>
      </c>
      <c r="G905" s="56">
        <v>5.1933351820689783E-3</v>
      </c>
    </row>
    <row r="906" spans="2:7" x14ac:dyDescent="0.25">
      <c r="B906" s="61"/>
      <c r="C906" s="55"/>
      <c r="D906" s="42"/>
      <c r="E906" s="42" t="s">
        <v>65</v>
      </c>
      <c r="F906" s="70">
        <v>21.711700746510871</v>
      </c>
      <c r="G906" s="56">
        <v>1.7330007624145501E-2</v>
      </c>
    </row>
    <row r="907" spans="2:7" x14ac:dyDescent="0.25">
      <c r="B907" s="61"/>
      <c r="C907" s="55"/>
      <c r="D907" s="42"/>
      <c r="E907" s="42" t="s">
        <v>54</v>
      </c>
      <c r="F907" s="70">
        <v>74.908444228064468</v>
      </c>
      <c r="G907" s="56">
        <v>5.9790982048877665E-2</v>
      </c>
    </row>
    <row r="908" spans="2:7" x14ac:dyDescent="0.25">
      <c r="B908" s="61"/>
      <c r="C908" s="55"/>
      <c r="D908" s="42"/>
      <c r="E908" s="42" t="s">
        <v>199</v>
      </c>
      <c r="F908" s="70">
        <v>6.5064102564102555</v>
      </c>
      <c r="G908" s="56">
        <v>5.1933351820689783E-3</v>
      </c>
    </row>
    <row r="909" spans="2:7" x14ac:dyDescent="0.25">
      <c r="B909" s="61"/>
      <c r="C909" s="55"/>
      <c r="D909" s="42"/>
      <c r="E909" s="42" t="s">
        <v>143</v>
      </c>
      <c r="F909" s="70">
        <v>6.5064102564102555</v>
      </c>
      <c r="G909" s="56">
        <v>5.1933351820689783E-3</v>
      </c>
    </row>
    <row r="910" spans="2:7" x14ac:dyDescent="0.25">
      <c r="B910" s="61"/>
      <c r="C910" s="55"/>
      <c r="D910" s="42"/>
      <c r="E910" s="42" t="s">
        <v>282</v>
      </c>
      <c r="F910" s="70">
        <v>6.5064102564102555</v>
      </c>
      <c r="G910" s="56">
        <v>5.1933351820689783E-3</v>
      </c>
    </row>
    <row r="911" spans="2:7" x14ac:dyDescent="0.25">
      <c r="B911" s="61"/>
      <c r="C911" s="55"/>
      <c r="D911" s="42"/>
      <c r="E911" s="42" t="s">
        <v>60</v>
      </c>
      <c r="F911" s="70">
        <v>162.15663204587241</v>
      </c>
      <c r="G911" s="56">
        <v>0.12943139289133435</v>
      </c>
    </row>
    <row r="912" spans="2:7" x14ac:dyDescent="0.25">
      <c r="B912" s="61"/>
      <c r="C912" s="55"/>
      <c r="D912" s="42"/>
      <c r="E912" s="42" t="s">
        <v>55</v>
      </c>
      <c r="F912" s="70">
        <v>238.20675105485208</v>
      </c>
      <c r="G912" s="56">
        <v>0.1901336454522991</v>
      </c>
    </row>
    <row r="913" spans="2:7" x14ac:dyDescent="0.25">
      <c r="B913" s="61"/>
      <c r="C913" s="55"/>
      <c r="D913" s="42" t="s">
        <v>848</v>
      </c>
      <c r="E913" s="42"/>
      <c r="F913" s="70">
        <v>1252.8384994049545</v>
      </c>
      <c r="G913" s="56">
        <v>0.98296520549451039</v>
      </c>
    </row>
    <row r="914" spans="2:7" x14ac:dyDescent="0.25">
      <c r="B914" s="61"/>
      <c r="C914" s="55" t="s">
        <v>367</v>
      </c>
      <c r="D914" s="55"/>
      <c r="E914" s="55"/>
      <c r="F914" s="71">
        <v>1274.5502001514653</v>
      </c>
      <c r="G914" s="64">
        <v>0.99853523266067745</v>
      </c>
    </row>
    <row r="915" spans="2:7" x14ac:dyDescent="0.25">
      <c r="B915" s="61"/>
      <c r="C915" s="55" t="s">
        <v>723</v>
      </c>
      <c r="D915" s="42" t="s">
        <v>725</v>
      </c>
      <c r="E915" s="42" t="s">
        <v>325</v>
      </c>
      <c r="F915" s="70">
        <v>1.8696581196581197</v>
      </c>
      <c r="G915" s="56">
        <v>1</v>
      </c>
    </row>
    <row r="916" spans="2:7" x14ac:dyDescent="0.25">
      <c r="B916" s="61"/>
      <c r="C916" s="55"/>
      <c r="D916" s="42" t="s">
        <v>846</v>
      </c>
      <c r="E916" s="42"/>
      <c r="F916" s="70">
        <v>1.8696581196581197</v>
      </c>
      <c r="G916" s="56">
        <v>1</v>
      </c>
    </row>
    <row r="917" spans="2:7" x14ac:dyDescent="0.25">
      <c r="B917" s="57"/>
      <c r="C917" s="55" t="s">
        <v>726</v>
      </c>
      <c r="D917" s="55"/>
      <c r="E917" s="55"/>
      <c r="F917" s="71">
        <v>1.8696581196581197</v>
      </c>
      <c r="G917" s="64">
        <v>1.46476733932244E-3</v>
      </c>
    </row>
    <row r="918" spans="2:7" x14ac:dyDescent="0.25">
      <c r="B918" s="58" t="s">
        <v>36</v>
      </c>
      <c r="C918" s="58"/>
      <c r="D918" s="58"/>
      <c r="E918" s="58"/>
      <c r="F918" s="72">
        <v>1276.4198582711235</v>
      </c>
      <c r="G918" s="60">
        <v>2.1305178813872925E-2</v>
      </c>
    </row>
    <row r="919" spans="2:7" x14ac:dyDescent="0.25">
      <c r="B919" s="61" t="s">
        <v>719</v>
      </c>
      <c r="C919" s="55" t="s">
        <v>2</v>
      </c>
      <c r="D919" s="42" t="s">
        <v>727</v>
      </c>
      <c r="E919" s="42" t="s">
        <v>85</v>
      </c>
      <c r="F919" s="70">
        <v>105.38884235215279</v>
      </c>
      <c r="G919" s="56">
        <v>5.4987494762470522E-2</v>
      </c>
    </row>
    <row r="920" spans="2:7" x14ac:dyDescent="0.25">
      <c r="B920" s="61"/>
      <c r="C920" s="55"/>
      <c r="D920" s="42"/>
      <c r="E920" s="42" t="s">
        <v>84</v>
      </c>
      <c r="F920" s="70">
        <v>38.323215400782836</v>
      </c>
      <c r="G920" s="56">
        <v>1.9995452640898373E-2</v>
      </c>
    </row>
    <row r="921" spans="2:7" x14ac:dyDescent="0.25">
      <c r="B921" s="61"/>
      <c r="C921" s="55"/>
      <c r="D921" s="42"/>
      <c r="E921" s="42" t="s">
        <v>88</v>
      </c>
      <c r="F921" s="70">
        <v>31.910243718419295</v>
      </c>
      <c r="G921" s="56">
        <v>1.6649431952887338E-2</v>
      </c>
    </row>
    <row r="922" spans="2:7" x14ac:dyDescent="0.25">
      <c r="B922" s="61"/>
      <c r="C922" s="55"/>
      <c r="D922" s="42"/>
      <c r="E922" s="42" t="s">
        <v>83</v>
      </c>
      <c r="F922" s="70">
        <v>57.48482310117425</v>
      </c>
      <c r="G922" s="56">
        <v>2.9993178961347559E-2</v>
      </c>
    </row>
    <row r="923" spans="2:7" x14ac:dyDescent="0.25">
      <c r="B923" s="61"/>
      <c r="C923" s="55"/>
      <c r="D923" s="42"/>
      <c r="E923" s="42" t="s">
        <v>81</v>
      </c>
      <c r="F923" s="70">
        <v>41.031497447556177</v>
      </c>
      <c r="G923" s="56">
        <v>2.1408521060082883E-2</v>
      </c>
    </row>
    <row r="924" spans="2:7" x14ac:dyDescent="0.25">
      <c r="B924" s="61"/>
      <c r="C924" s="55"/>
      <c r="D924" s="42"/>
      <c r="E924" s="42" t="s">
        <v>87</v>
      </c>
      <c r="F924" s="70">
        <v>9.5808038501957089</v>
      </c>
      <c r="G924" s="56">
        <v>4.9988631602245932E-3</v>
      </c>
    </row>
    <row r="925" spans="2:7" x14ac:dyDescent="0.25">
      <c r="B925" s="61"/>
      <c r="C925" s="55"/>
      <c r="D925" s="42"/>
      <c r="E925" s="42" t="s">
        <v>91</v>
      </c>
      <c r="F925" s="70">
        <v>31.325788018290837</v>
      </c>
      <c r="G925" s="56">
        <v>1.6344487387291648E-2</v>
      </c>
    </row>
    <row r="926" spans="2:7" x14ac:dyDescent="0.25">
      <c r="B926" s="61"/>
      <c r="C926" s="55"/>
      <c r="D926" s="42"/>
      <c r="E926" s="42" t="s">
        <v>95</v>
      </c>
      <c r="F926" s="70">
        <v>9.5808038501957089</v>
      </c>
      <c r="G926" s="56">
        <v>4.9988631602245932E-3</v>
      </c>
    </row>
    <row r="927" spans="2:7" x14ac:dyDescent="0.25">
      <c r="B927" s="61"/>
      <c r="C927" s="55"/>
      <c r="D927" s="42"/>
      <c r="E927" s="42" t="s">
        <v>98</v>
      </c>
      <c r="F927" s="70">
        <v>9.5808038501957089</v>
      </c>
      <c r="G927" s="56">
        <v>4.9988631602245932E-3</v>
      </c>
    </row>
    <row r="928" spans="2:7" x14ac:dyDescent="0.25">
      <c r="B928" s="61"/>
      <c r="C928" s="55"/>
      <c r="D928" s="42"/>
      <c r="E928" s="42" t="s">
        <v>104</v>
      </c>
      <c r="F928" s="70">
        <v>9.5808038501957089</v>
      </c>
      <c r="G928" s="56">
        <v>4.9988631602245932E-3</v>
      </c>
    </row>
    <row r="929" spans="2:7" x14ac:dyDescent="0.25">
      <c r="B929" s="61"/>
      <c r="C929" s="55"/>
      <c r="D929" s="42"/>
      <c r="E929" s="42" t="s">
        <v>99</v>
      </c>
      <c r="F929" s="70">
        <v>19.161607700391418</v>
      </c>
      <c r="G929" s="56">
        <v>9.9977263204491865E-3</v>
      </c>
    </row>
    <row r="930" spans="2:7" x14ac:dyDescent="0.25">
      <c r="B930" s="61"/>
      <c r="C930" s="55"/>
      <c r="D930" s="42"/>
      <c r="E930" s="42" t="s">
        <v>115</v>
      </c>
      <c r="F930" s="70">
        <v>5.4165640935466861</v>
      </c>
      <c r="G930" s="56">
        <v>2.8261368383690213E-3</v>
      </c>
    </row>
    <row r="931" spans="2:7" x14ac:dyDescent="0.25">
      <c r="B931" s="61"/>
      <c r="C931" s="55"/>
      <c r="D931" s="42"/>
      <c r="E931" s="42" t="s">
        <v>840</v>
      </c>
      <c r="F931" s="70">
        <v>14.747556785603125</v>
      </c>
      <c r="G931" s="56">
        <v>7.6946589734603289E-3</v>
      </c>
    </row>
    <row r="932" spans="2:7" x14ac:dyDescent="0.25">
      <c r="B932" s="61"/>
      <c r="C932" s="55"/>
      <c r="D932" s="42"/>
      <c r="E932" s="42" t="s">
        <v>859</v>
      </c>
      <c r="F932" s="70">
        <v>36.742352111837519</v>
      </c>
      <c r="G932" s="56">
        <v>1.9170624225660668E-2</v>
      </c>
    </row>
    <row r="933" spans="2:7" x14ac:dyDescent="0.25">
      <c r="B933" s="61"/>
      <c r="C933" s="55"/>
      <c r="D933" s="42"/>
      <c r="E933" s="42" t="s">
        <v>90</v>
      </c>
      <c r="F933" s="70">
        <v>2.7082820467733431</v>
      </c>
      <c r="G933" s="56">
        <v>1.4130684191845106E-3</v>
      </c>
    </row>
    <row r="934" spans="2:7" x14ac:dyDescent="0.25">
      <c r="B934" s="61"/>
      <c r="C934" s="55"/>
      <c r="D934" s="42"/>
      <c r="E934" s="42" t="s">
        <v>312</v>
      </c>
      <c r="F934" s="70">
        <v>28.742411550587128</v>
      </c>
      <c r="G934" s="56">
        <v>1.4996589480673781E-2</v>
      </c>
    </row>
    <row r="935" spans="2:7" x14ac:dyDescent="0.25">
      <c r="B935" s="61"/>
      <c r="C935" s="55"/>
      <c r="D935" s="42"/>
      <c r="E935" s="42" t="s">
        <v>89</v>
      </c>
      <c r="F935" s="70">
        <v>267.14730022753486</v>
      </c>
      <c r="G935" s="56">
        <v>0.13938629976581809</v>
      </c>
    </row>
    <row r="936" spans="2:7" x14ac:dyDescent="0.25">
      <c r="B936" s="61"/>
      <c r="C936" s="55"/>
      <c r="D936" s="42"/>
      <c r="E936" s="42" t="s">
        <v>105</v>
      </c>
      <c r="F936" s="70">
        <v>19.161607700391418</v>
      </c>
      <c r="G936" s="56">
        <v>9.9977263204491865E-3</v>
      </c>
    </row>
    <row r="937" spans="2:7" x14ac:dyDescent="0.25">
      <c r="B937" s="61"/>
      <c r="C937" s="55"/>
      <c r="D937" s="42"/>
      <c r="E937" s="42" t="s">
        <v>313</v>
      </c>
      <c r="F937" s="70">
        <v>3.1678321678321684</v>
      </c>
      <c r="G937" s="56">
        <v>1.6528424722135567E-3</v>
      </c>
    </row>
    <row r="938" spans="2:7" x14ac:dyDescent="0.25">
      <c r="B938" s="61"/>
      <c r="C938" s="55"/>
      <c r="D938" s="42"/>
      <c r="E938" s="42" t="s">
        <v>94</v>
      </c>
      <c r="F938" s="70">
        <v>22.329439868223588</v>
      </c>
      <c r="G938" s="56">
        <v>1.1650568792662745E-2</v>
      </c>
    </row>
    <row r="939" spans="2:7" x14ac:dyDescent="0.25">
      <c r="B939" s="61"/>
      <c r="C939" s="55"/>
      <c r="D939" s="42"/>
      <c r="E939" s="42" t="s">
        <v>96</v>
      </c>
      <c r="F939" s="70">
        <v>19.161607700391418</v>
      </c>
      <c r="G939" s="56">
        <v>9.9977263204491865E-3</v>
      </c>
    </row>
    <row r="940" spans="2:7" x14ac:dyDescent="0.25">
      <c r="B940" s="61"/>
      <c r="C940" s="55"/>
      <c r="D940" s="42"/>
      <c r="E940" s="42" t="s">
        <v>107</v>
      </c>
      <c r="F940" s="70">
        <v>12.289085896969052</v>
      </c>
      <c r="G940" s="56">
        <v>6.4119315794091041E-3</v>
      </c>
    </row>
    <row r="941" spans="2:7" x14ac:dyDescent="0.25">
      <c r="B941" s="61"/>
      <c r="C941" s="55"/>
      <c r="D941" s="42"/>
      <c r="E941" s="42" t="s">
        <v>327</v>
      </c>
      <c r="F941" s="70">
        <v>9.5808038501957089</v>
      </c>
      <c r="G941" s="56">
        <v>4.9988631602245932E-3</v>
      </c>
    </row>
    <row r="942" spans="2:7" x14ac:dyDescent="0.25">
      <c r="B942" s="61"/>
      <c r="C942" s="55"/>
      <c r="D942" s="42"/>
      <c r="E942" s="42" t="s">
        <v>111</v>
      </c>
      <c r="F942" s="70">
        <v>24.578171793938104</v>
      </c>
      <c r="G942" s="56">
        <v>1.2823863158818208E-2</v>
      </c>
    </row>
    <row r="943" spans="2:7" x14ac:dyDescent="0.25">
      <c r="B943" s="61"/>
      <c r="C943" s="55"/>
      <c r="D943" s="42"/>
      <c r="E943" s="42" t="s">
        <v>101</v>
      </c>
      <c r="F943" s="70">
        <v>28.742411550587128</v>
      </c>
      <c r="G943" s="56">
        <v>1.4996589480673781E-2</v>
      </c>
    </row>
    <row r="944" spans="2:7" x14ac:dyDescent="0.25">
      <c r="B944" s="61"/>
      <c r="C944" s="55"/>
      <c r="D944" s="42"/>
      <c r="E944" s="42" t="s">
        <v>79</v>
      </c>
      <c r="F944" s="70">
        <v>117.67792824912183</v>
      </c>
      <c r="G944" s="56">
        <v>6.1399426341879622E-2</v>
      </c>
    </row>
    <row r="945" spans="2:7" x14ac:dyDescent="0.25">
      <c r="B945" s="61"/>
      <c r="C945" s="55"/>
      <c r="D945" s="42"/>
      <c r="E945" s="42" t="s">
        <v>188</v>
      </c>
      <c r="F945" s="70">
        <v>9.5808038501957089</v>
      </c>
      <c r="G945" s="56">
        <v>4.9988631602245932E-3</v>
      </c>
    </row>
    <row r="946" spans="2:7" x14ac:dyDescent="0.25">
      <c r="B946" s="61"/>
      <c r="C946" s="55"/>
      <c r="D946" s="42"/>
      <c r="E946" s="42" t="s">
        <v>53</v>
      </c>
      <c r="F946" s="70">
        <v>28.742411550587128</v>
      </c>
      <c r="G946" s="56">
        <v>1.4996589480673781E-2</v>
      </c>
    </row>
    <row r="947" spans="2:7" x14ac:dyDescent="0.25">
      <c r="B947" s="61"/>
      <c r="C947" s="55"/>
      <c r="D947" s="42"/>
      <c r="E947" s="42" t="s">
        <v>305</v>
      </c>
      <c r="F947" s="70">
        <v>150.13724061518224</v>
      </c>
      <c r="G947" s="56">
        <v>7.8335339374856219E-2</v>
      </c>
    </row>
    <row r="948" spans="2:7" x14ac:dyDescent="0.25">
      <c r="B948" s="61"/>
      <c r="C948" s="55"/>
      <c r="D948" s="42"/>
      <c r="E948" s="42" t="s">
        <v>894</v>
      </c>
      <c r="F948" s="70">
        <v>34.034070065064178</v>
      </c>
      <c r="G948" s="56">
        <v>1.7757555806476158E-2</v>
      </c>
    </row>
    <row r="949" spans="2:7" x14ac:dyDescent="0.25">
      <c r="B949" s="61"/>
      <c r="C949" s="55"/>
      <c r="D949" s="42"/>
      <c r="E949" s="42" t="s">
        <v>51</v>
      </c>
      <c r="F949" s="70">
        <v>72.941741165975472</v>
      </c>
      <c r="G949" s="56">
        <v>3.8057953012970221E-2</v>
      </c>
    </row>
    <row r="950" spans="2:7" x14ac:dyDescent="0.25">
      <c r="B950" s="61"/>
      <c r="C950" s="55"/>
      <c r="D950" s="42"/>
      <c r="E950" s="42" t="s">
        <v>865</v>
      </c>
      <c r="F950" s="70">
        <v>19.161607700391418</v>
      </c>
      <c r="G950" s="56">
        <v>9.9977263204491865E-3</v>
      </c>
    </row>
    <row r="951" spans="2:7" x14ac:dyDescent="0.25">
      <c r="B951" s="61"/>
      <c r="C951" s="55"/>
      <c r="D951" s="42"/>
      <c r="E951" s="42" t="s">
        <v>80</v>
      </c>
      <c r="F951" s="70">
        <v>514.46370367069994</v>
      </c>
      <c r="G951" s="56">
        <v>0.2684256661302622</v>
      </c>
    </row>
    <row r="952" spans="2:7" x14ac:dyDescent="0.25">
      <c r="B952" s="61"/>
      <c r="C952" s="55"/>
      <c r="D952" s="42"/>
      <c r="E952" s="42" t="s">
        <v>82</v>
      </c>
      <c r="F952" s="70">
        <v>85.230827062944513</v>
      </c>
      <c r="G952" s="56">
        <v>4.446988459237932E-2</v>
      </c>
    </row>
    <row r="953" spans="2:7" x14ac:dyDescent="0.25">
      <c r="B953" s="61"/>
      <c r="C953" s="55"/>
      <c r="D953" s="42"/>
      <c r="E953" s="42" t="s">
        <v>93</v>
      </c>
      <c r="F953" s="70">
        <v>27.161548261641812</v>
      </c>
      <c r="G953" s="56">
        <v>1.4171761065436076E-2</v>
      </c>
    </row>
    <row r="954" spans="2:7" x14ac:dyDescent="0.25">
      <c r="B954" s="61"/>
      <c r="C954" s="55"/>
      <c r="D954" s="42" t="s">
        <v>845</v>
      </c>
      <c r="E954" s="42"/>
      <c r="F954" s="70">
        <v>1916.5965426757659</v>
      </c>
      <c r="G954" s="56">
        <v>0.76719145661433363</v>
      </c>
    </row>
    <row r="955" spans="2:7" x14ac:dyDescent="0.25">
      <c r="B955" s="61"/>
      <c r="C955" s="55"/>
      <c r="D955" s="42" t="s">
        <v>729</v>
      </c>
      <c r="E955" s="42" t="s">
        <v>249</v>
      </c>
      <c r="F955" s="70">
        <v>9.5808038501957089</v>
      </c>
      <c r="G955" s="56">
        <v>1.6473128750070457E-2</v>
      </c>
    </row>
    <row r="956" spans="2:7" x14ac:dyDescent="0.25">
      <c r="B956" s="61"/>
      <c r="C956" s="55"/>
      <c r="D956" s="42"/>
      <c r="E956" s="42" t="s">
        <v>911</v>
      </c>
      <c r="F956" s="70">
        <v>9.5808038501957089</v>
      </c>
      <c r="G956" s="56">
        <v>1.6473128750070457E-2</v>
      </c>
    </row>
    <row r="957" spans="2:7" x14ac:dyDescent="0.25">
      <c r="B957" s="61"/>
      <c r="C957" s="55"/>
      <c r="D957" s="42"/>
      <c r="E957" s="42" t="s">
        <v>76</v>
      </c>
      <c r="F957" s="70">
        <v>9.5808038501957089</v>
      </c>
      <c r="G957" s="56">
        <v>1.6473128750070457E-2</v>
      </c>
    </row>
    <row r="958" spans="2:7" x14ac:dyDescent="0.25">
      <c r="B958" s="61"/>
      <c r="C958" s="55"/>
      <c r="D958" s="42"/>
      <c r="E958" s="42" t="s">
        <v>72</v>
      </c>
      <c r="F958" s="70">
        <v>9.5808038501957089</v>
      </c>
      <c r="G958" s="56">
        <v>1.6473128750070457E-2</v>
      </c>
    </row>
    <row r="959" spans="2:7" x14ac:dyDescent="0.25">
      <c r="B959" s="61"/>
      <c r="C959" s="55"/>
      <c r="D959" s="42"/>
      <c r="E959" s="42" t="s">
        <v>137</v>
      </c>
      <c r="F959" s="70">
        <v>9.5808038501957089</v>
      </c>
      <c r="G959" s="56">
        <v>1.6473128750070457E-2</v>
      </c>
    </row>
    <row r="960" spans="2:7" x14ac:dyDescent="0.25">
      <c r="B960" s="61"/>
      <c r="C960" s="55"/>
      <c r="D960" s="42"/>
      <c r="E960" s="42" t="s">
        <v>140</v>
      </c>
      <c r="F960" s="70">
        <v>9.5808038501957089</v>
      </c>
      <c r="G960" s="56">
        <v>1.6473128750070457E-2</v>
      </c>
    </row>
    <row r="961" spans="2:7" x14ac:dyDescent="0.25">
      <c r="B961" s="61"/>
      <c r="C961" s="55"/>
      <c r="D961" s="42"/>
      <c r="E961" s="42" t="s">
        <v>64</v>
      </c>
      <c r="F961" s="70">
        <v>19.161607700391418</v>
      </c>
      <c r="G961" s="56">
        <v>3.2946257500140914E-2</v>
      </c>
    </row>
    <row r="962" spans="2:7" x14ac:dyDescent="0.25">
      <c r="B962" s="61"/>
      <c r="C962" s="55"/>
      <c r="D962" s="42"/>
      <c r="E962" s="42" t="s">
        <v>335</v>
      </c>
      <c r="F962" s="70">
        <v>9.5808038501957089</v>
      </c>
      <c r="G962" s="56">
        <v>1.6473128750070457E-2</v>
      </c>
    </row>
    <row r="963" spans="2:7" x14ac:dyDescent="0.25">
      <c r="B963" s="61"/>
      <c r="C963" s="55"/>
      <c r="D963" s="42"/>
      <c r="E963" s="42" t="s">
        <v>134</v>
      </c>
      <c r="F963" s="70">
        <v>9.5808038501957089</v>
      </c>
      <c r="G963" s="56">
        <v>1.6473128750070457E-2</v>
      </c>
    </row>
    <row r="964" spans="2:7" x14ac:dyDescent="0.25">
      <c r="B964" s="61"/>
      <c r="C964" s="55"/>
      <c r="D964" s="42"/>
      <c r="E964" s="42" t="s">
        <v>132</v>
      </c>
      <c r="F964" s="70">
        <v>19.161607700391418</v>
      </c>
      <c r="G964" s="56">
        <v>3.2946257500140914E-2</v>
      </c>
    </row>
    <row r="965" spans="2:7" x14ac:dyDescent="0.25">
      <c r="B965" s="61"/>
      <c r="C965" s="55"/>
      <c r="D965" s="42"/>
      <c r="E965" s="42" t="s">
        <v>73</v>
      </c>
      <c r="F965" s="70">
        <v>9.5808038501957089</v>
      </c>
      <c r="G965" s="56">
        <v>1.6473128750070457E-2</v>
      </c>
    </row>
    <row r="966" spans="2:7" x14ac:dyDescent="0.25">
      <c r="B966" s="61"/>
      <c r="C966" s="55"/>
      <c r="D966" s="42"/>
      <c r="E966" s="42" t="s">
        <v>74</v>
      </c>
      <c r="F966" s="70">
        <v>19.161607700391418</v>
      </c>
      <c r="G966" s="56">
        <v>3.2946257500140914E-2</v>
      </c>
    </row>
    <row r="967" spans="2:7" x14ac:dyDescent="0.25">
      <c r="B967" s="61"/>
      <c r="C967" s="55"/>
      <c r="D967" s="42"/>
      <c r="E967" s="42" t="s">
        <v>58</v>
      </c>
      <c r="F967" s="70">
        <v>19.161607700391418</v>
      </c>
      <c r="G967" s="56">
        <v>3.2946257500140914E-2</v>
      </c>
    </row>
    <row r="968" spans="2:7" x14ac:dyDescent="0.25">
      <c r="B968" s="61"/>
      <c r="C968" s="55"/>
      <c r="D968" s="42"/>
      <c r="E968" s="42" t="s">
        <v>281</v>
      </c>
      <c r="F968" s="70">
        <v>9.5808038501957089</v>
      </c>
      <c r="G968" s="56">
        <v>1.6473128750070457E-2</v>
      </c>
    </row>
    <row r="969" spans="2:7" x14ac:dyDescent="0.25">
      <c r="B969" s="61"/>
      <c r="C969" s="55"/>
      <c r="D969" s="42"/>
      <c r="E969" s="42" t="s">
        <v>131</v>
      </c>
      <c r="F969" s="70">
        <v>9.5808038501957089</v>
      </c>
      <c r="G969" s="56">
        <v>1.6473128750070457E-2</v>
      </c>
    </row>
    <row r="970" spans="2:7" x14ac:dyDescent="0.25">
      <c r="B970" s="61"/>
      <c r="C970" s="55"/>
      <c r="D970" s="42"/>
      <c r="E970" s="42" t="s">
        <v>57</v>
      </c>
      <c r="F970" s="70">
        <v>63.236031736710125</v>
      </c>
      <c r="G970" s="56">
        <v>0.10872733736439959</v>
      </c>
    </row>
    <row r="971" spans="2:7" x14ac:dyDescent="0.25">
      <c r="B971" s="61"/>
      <c r="C971" s="55"/>
      <c r="D971" s="42"/>
      <c r="E971" s="42" t="s">
        <v>341</v>
      </c>
      <c r="F971" s="70">
        <v>9.5808038501957089</v>
      </c>
      <c r="G971" s="56">
        <v>1.6473128750070457E-2</v>
      </c>
    </row>
    <row r="972" spans="2:7" x14ac:dyDescent="0.25">
      <c r="B972" s="61"/>
      <c r="C972" s="55"/>
      <c r="D972" s="42"/>
      <c r="E972" s="42" t="s">
        <v>311</v>
      </c>
      <c r="F972" s="70">
        <v>9.5808038501957089</v>
      </c>
      <c r="G972" s="56">
        <v>1.6473128750070457E-2</v>
      </c>
    </row>
    <row r="973" spans="2:7" x14ac:dyDescent="0.25">
      <c r="B973" s="61"/>
      <c r="C973" s="55"/>
      <c r="D973" s="42"/>
      <c r="E973" s="42" t="s">
        <v>160</v>
      </c>
      <c r="F973" s="70">
        <v>9.5808038501957089</v>
      </c>
      <c r="G973" s="56">
        <v>1.6473128750070457E-2</v>
      </c>
    </row>
    <row r="974" spans="2:7" x14ac:dyDescent="0.25">
      <c r="B974" s="61"/>
      <c r="C974" s="55"/>
      <c r="D974" s="42"/>
      <c r="E974" s="42" t="s">
        <v>143</v>
      </c>
      <c r="F974" s="70">
        <v>9.5808038501957089</v>
      </c>
      <c r="G974" s="56">
        <v>1.6473128750070457E-2</v>
      </c>
    </row>
    <row r="975" spans="2:7" x14ac:dyDescent="0.25">
      <c r="B975" s="61"/>
      <c r="C975" s="55"/>
      <c r="D975" s="42"/>
      <c r="E975" s="42" t="s">
        <v>75</v>
      </c>
      <c r="F975" s="70">
        <v>57.48482310117425</v>
      </c>
      <c r="G975" s="56">
        <v>9.8838772500422736E-2</v>
      </c>
    </row>
    <row r="976" spans="2:7" x14ac:dyDescent="0.25">
      <c r="B976" s="61"/>
      <c r="C976" s="55"/>
      <c r="D976" s="42"/>
      <c r="E976" s="42" t="s">
        <v>60</v>
      </c>
      <c r="F976" s="70">
        <v>113.38878291340319</v>
      </c>
      <c r="G976" s="56">
        <v>0.19495942605151284</v>
      </c>
    </row>
    <row r="977" spans="2:7" x14ac:dyDescent="0.25">
      <c r="B977" s="61"/>
      <c r="C977" s="55"/>
      <c r="D977" s="42"/>
      <c r="E977" s="42" t="s">
        <v>67</v>
      </c>
      <c r="F977" s="70">
        <v>38.323215400782836</v>
      </c>
      <c r="G977" s="56">
        <v>6.5892515000281829E-2</v>
      </c>
    </row>
    <row r="978" spans="2:7" x14ac:dyDescent="0.25">
      <c r="B978" s="61"/>
      <c r="C978" s="55"/>
      <c r="D978" s="42"/>
      <c r="E978" s="42" t="s">
        <v>129</v>
      </c>
      <c r="F978" s="70">
        <v>67.065626951369964</v>
      </c>
      <c r="G978" s="56">
        <v>0.1153119012504932</v>
      </c>
    </row>
    <row r="979" spans="2:7" x14ac:dyDescent="0.25">
      <c r="B979" s="61"/>
      <c r="C979" s="55"/>
      <c r="D979" s="42"/>
      <c r="E979" s="42" t="s">
        <v>128</v>
      </c>
      <c r="F979" s="70">
        <v>21.744984168095126</v>
      </c>
      <c r="G979" s="56">
        <v>3.7388086581269228E-2</v>
      </c>
    </row>
    <row r="980" spans="2:7" x14ac:dyDescent="0.25">
      <c r="B980" s="61"/>
      <c r="C980" s="55"/>
      <c r="D980" s="42" t="s">
        <v>848</v>
      </c>
      <c r="E980" s="42"/>
      <c r="F980" s="70">
        <v>581.60195282603684</v>
      </c>
      <c r="G980" s="56">
        <v>0.23280854338566581</v>
      </c>
    </row>
    <row r="981" spans="2:7" x14ac:dyDescent="0.25">
      <c r="B981" s="61"/>
      <c r="C981" s="55" t="s">
        <v>367</v>
      </c>
      <c r="D981" s="55"/>
      <c r="E981" s="55"/>
      <c r="F981" s="71">
        <v>2498.1984955018042</v>
      </c>
      <c r="G981" s="64">
        <v>0.9961795665780192</v>
      </c>
    </row>
    <row r="982" spans="2:7" x14ac:dyDescent="0.25">
      <c r="B982" s="61"/>
      <c r="C982" s="55" t="s">
        <v>723</v>
      </c>
      <c r="D982" s="42" t="s">
        <v>725</v>
      </c>
      <c r="E982" s="42" t="s">
        <v>163</v>
      </c>
      <c r="F982" s="70">
        <v>9.5808038501957089</v>
      </c>
      <c r="G982" s="56">
        <v>1</v>
      </c>
    </row>
    <row r="983" spans="2:7" x14ac:dyDescent="0.25">
      <c r="B983" s="61"/>
      <c r="C983" s="55"/>
      <c r="D983" s="42" t="s">
        <v>846</v>
      </c>
      <c r="E983" s="42"/>
      <c r="F983" s="70">
        <v>9.5808038501957089</v>
      </c>
      <c r="G983" s="56">
        <v>1</v>
      </c>
    </row>
    <row r="984" spans="2:7" x14ac:dyDescent="0.25">
      <c r="B984" s="57"/>
      <c r="C984" s="55" t="s">
        <v>726</v>
      </c>
      <c r="D984" s="55"/>
      <c r="E984" s="55"/>
      <c r="F984" s="71">
        <v>9.5808038501957089</v>
      </c>
      <c r="G984" s="64">
        <v>3.8204334219806937E-3</v>
      </c>
    </row>
    <row r="985" spans="2:7" x14ac:dyDescent="0.25">
      <c r="B985" s="58" t="s">
        <v>720</v>
      </c>
      <c r="C985" s="58"/>
      <c r="D985" s="58"/>
      <c r="E985" s="58"/>
      <c r="F985" s="72">
        <v>2507.7792993520002</v>
      </c>
      <c r="G985" s="60">
        <v>4.1858238143357505E-2</v>
      </c>
    </row>
    <row r="986" spans="2:7" x14ac:dyDescent="0.25">
      <c r="B986" s="61" t="s">
        <v>16</v>
      </c>
      <c r="C986" s="55" t="s">
        <v>2</v>
      </c>
      <c r="D986" s="42" t="s">
        <v>727</v>
      </c>
      <c r="E986" s="42" t="s">
        <v>84</v>
      </c>
      <c r="F986" s="70">
        <v>5.0890378655167767</v>
      </c>
      <c r="G986" s="56">
        <v>5.7535680421267679E-3</v>
      </c>
    </row>
    <row r="987" spans="2:7" x14ac:dyDescent="0.25">
      <c r="B987" s="61"/>
      <c r="C987" s="55"/>
      <c r="D987" s="42"/>
      <c r="E987" s="42" t="s">
        <v>87</v>
      </c>
      <c r="F987" s="70">
        <v>10.178075731033553</v>
      </c>
      <c r="G987" s="56">
        <v>1.1507136084253536E-2</v>
      </c>
    </row>
    <row r="988" spans="2:7" x14ac:dyDescent="0.25">
      <c r="B988" s="61"/>
      <c r="C988" s="55"/>
      <c r="D988" s="42"/>
      <c r="E988" s="42" t="s">
        <v>173</v>
      </c>
      <c r="F988" s="70">
        <v>5.0890378655167767</v>
      </c>
      <c r="G988" s="56">
        <v>5.7535680421267679E-3</v>
      </c>
    </row>
    <row r="989" spans="2:7" x14ac:dyDescent="0.25">
      <c r="B989" s="61"/>
      <c r="C989" s="55"/>
      <c r="D989" s="42"/>
      <c r="E989" s="42" t="s">
        <v>123</v>
      </c>
      <c r="F989" s="70">
        <v>6.9391882163353529</v>
      </c>
      <c r="G989" s="56">
        <v>7.845312338967134E-3</v>
      </c>
    </row>
    <row r="990" spans="2:7" x14ac:dyDescent="0.25">
      <c r="B990" s="61"/>
      <c r="C990" s="55"/>
      <c r="D990" s="42"/>
      <c r="E990" s="42" t="s">
        <v>168</v>
      </c>
      <c r="F990" s="70">
        <v>5.0890378655167767</v>
      </c>
      <c r="G990" s="56">
        <v>5.7535680421267679E-3</v>
      </c>
    </row>
    <row r="991" spans="2:7" x14ac:dyDescent="0.25">
      <c r="B991" s="61"/>
      <c r="C991" s="55"/>
      <c r="D991" s="42"/>
      <c r="E991" s="42" t="s">
        <v>115</v>
      </c>
      <c r="F991" s="70">
        <v>35.623265058617434</v>
      </c>
      <c r="G991" s="56">
        <v>4.0274976294887369E-2</v>
      </c>
    </row>
    <row r="992" spans="2:7" x14ac:dyDescent="0.25">
      <c r="B992" s="61"/>
      <c r="C992" s="55"/>
      <c r="D992" s="42"/>
      <c r="E992" s="42" t="s">
        <v>840</v>
      </c>
      <c r="F992" s="70">
        <v>5.0890378655167767</v>
      </c>
      <c r="G992" s="56">
        <v>5.7535680421267679E-3</v>
      </c>
    </row>
    <row r="993" spans="2:7" x14ac:dyDescent="0.25">
      <c r="B993" s="61"/>
      <c r="C993" s="55"/>
      <c r="D993" s="42"/>
      <c r="E993" s="42" t="s">
        <v>180</v>
      </c>
      <c r="F993" s="70">
        <v>1.8501503508185766</v>
      </c>
      <c r="G993" s="56">
        <v>2.0917442968403665E-3</v>
      </c>
    </row>
    <row r="994" spans="2:7" x14ac:dyDescent="0.25">
      <c r="B994" s="61"/>
      <c r="C994" s="55"/>
      <c r="D994" s="42"/>
      <c r="E994" s="42" t="s">
        <v>859</v>
      </c>
      <c r="F994" s="70">
        <v>107.18054053766676</v>
      </c>
      <c r="G994" s="56">
        <v>0.12117625159638519</v>
      </c>
    </row>
    <row r="995" spans="2:7" x14ac:dyDescent="0.25">
      <c r="B995" s="61"/>
      <c r="C995" s="55"/>
      <c r="D995" s="42"/>
      <c r="E995" s="42" t="s">
        <v>90</v>
      </c>
      <c r="F995" s="70">
        <v>69.178087058060882</v>
      </c>
      <c r="G995" s="56">
        <v>7.8211410767780681E-2</v>
      </c>
    </row>
    <row r="996" spans="2:7" x14ac:dyDescent="0.25">
      <c r="B996" s="61"/>
      <c r="C996" s="55"/>
      <c r="D996" s="42"/>
      <c r="E996" s="42" t="s">
        <v>312</v>
      </c>
      <c r="F996" s="70">
        <v>81.735351210082897</v>
      </c>
      <c r="G996" s="56">
        <v>9.2408411385751371E-2</v>
      </c>
    </row>
    <row r="997" spans="2:7" x14ac:dyDescent="0.25">
      <c r="B997" s="61"/>
      <c r="C997" s="55"/>
      <c r="D997" s="42"/>
      <c r="E997" s="42" t="s">
        <v>89</v>
      </c>
      <c r="F997" s="70">
        <v>27.295339678402456</v>
      </c>
      <c r="G997" s="56">
        <v>3.08595845074742E-2</v>
      </c>
    </row>
    <row r="998" spans="2:7" x14ac:dyDescent="0.25">
      <c r="B998" s="61"/>
      <c r="C998" s="55"/>
      <c r="D998" s="42"/>
      <c r="E998" s="42" t="s">
        <v>105</v>
      </c>
      <c r="F998" s="70">
        <v>27.295339678402456</v>
      </c>
      <c r="G998" s="56">
        <v>3.08595845074742E-2</v>
      </c>
    </row>
    <row r="999" spans="2:7" x14ac:dyDescent="0.25">
      <c r="B999" s="61"/>
      <c r="C999" s="55"/>
      <c r="D999" s="42"/>
      <c r="E999" s="42" t="s">
        <v>313</v>
      </c>
      <c r="F999" s="70">
        <v>47.651491140469574</v>
      </c>
      <c r="G999" s="56">
        <v>5.3873856675981283E-2</v>
      </c>
    </row>
    <row r="1000" spans="2:7" x14ac:dyDescent="0.25">
      <c r="B1000" s="61"/>
      <c r="C1000" s="55"/>
      <c r="D1000" s="42"/>
      <c r="E1000" s="42" t="s">
        <v>107</v>
      </c>
      <c r="F1000" s="70">
        <v>5.0890378655167767</v>
      </c>
      <c r="G1000" s="56">
        <v>5.7535680421267679E-3</v>
      </c>
    </row>
    <row r="1001" spans="2:7" x14ac:dyDescent="0.25">
      <c r="B1001" s="61"/>
      <c r="C1001" s="55"/>
      <c r="D1001" s="42"/>
      <c r="E1001" s="42" t="s">
        <v>92</v>
      </c>
      <c r="F1001" s="70">
        <v>47.711488873274689</v>
      </c>
      <c r="G1001" s="56">
        <v>5.3941688955321677E-2</v>
      </c>
    </row>
    <row r="1002" spans="2:7" x14ac:dyDescent="0.25">
      <c r="B1002" s="61"/>
      <c r="C1002" s="55"/>
      <c r="D1002" s="42"/>
      <c r="E1002" s="42" t="s">
        <v>111</v>
      </c>
      <c r="F1002" s="70">
        <v>77.506012438275846</v>
      </c>
      <c r="G1002" s="56">
        <v>8.7626802555193825E-2</v>
      </c>
    </row>
    <row r="1003" spans="2:7" x14ac:dyDescent="0.25">
      <c r="B1003" s="61"/>
      <c r="C1003" s="55"/>
      <c r="D1003" s="42"/>
      <c r="E1003" s="42" t="s">
        <v>79</v>
      </c>
      <c r="F1003" s="70">
        <v>52.460673791144281</v>
      </c>
      <c r="G1003" s="56">
        <v>5.9311025810674427E-2</v>
      </c>
    </row>
    <row r="1004" spans="2:7" x14ac:dyDescent="0.25">
      <c r="B1004" s="61"/>
      <c r="C1004" s="55"/>
      <c r="D1004" s="42"/>
      <c r="E1004" s="42" t="s">
        <v>97</v>
      </c>
      <c r="F1004" s="70">
        <v>5.0890378655167767</v>
      </c>
      <c r="G1004" s="56">
        <v>5.7535680421267679E-3</v>
      </c>
    </row>
    <row r="1005" spans="2:7" x14ac:dyDescent="0.25">
      <c r="B1005" s="61"/>
      <c r="C1005" s="55"/>
      <c r="D1005" s="42"/>
      <c r="E1005" s="42" t="s">
        <v>862</v>
      </c>
      <c r="F1005" s="70">
        <v>30.534227193100659</v>
      </c>
      <c r="G1005" s="56">
        <v>3.4521408252760601E-2</v>
      </c>
    </row>
    <row r="1006" spans="2:7" x14ac:dyDescent="0.25">
      <c r="B1006" s="61"/>
      <c r="C1006" s="55"/>
      <c r="D1006" s="42"/>
      <c r="E1006" s="42" t="s">
        <v>892</v>
      </c>
      <c r="F1006" s="70">
        <v>5.0890378655167767</v>
      </c>
      <c r="G1006" s="56">
        <v>5.7535680421267679E-3</v>
      </c>
    </row>
    <row r="1007" spans="2:7" x14ac:dyDescent="0.25">
      <c r="B1007" s="61"/>
      <c r="C1007" s="55"/>
      <c r="D1007" s="42"/>
      <c r="E1007" s="42" t="s">
        <v>53</v>
      </c>
      <c r="F1007" s="70">
        <v>5.0890378655167767</v>
      </c>
      <c r="G1007" s="56">
        <v>5.7535680421267679E-3</v>
      </c>
    </row>
    <row r="1008" spans="2:7" x14ac:dyDescent="0.25">
      <c r="B1008" s="61"/>
      <c r="C1008" s="55"/>
      <c r="D1008" s="42"/>
      <c r="E1008" s="42" t="s">
        <v>174</v>
      </c>
      <c r="F1008" s="70">
        <v>5.0890378655167767</v>
      </c>
      <c r="G1008" s="56">
        <v>5.7535680421267679E-3</v>
      </c>
    </row>
    <row r="1009" spans="2:7" x14ac:dyDescent="0.25">
      <c r="B1009" s="61"/>
      <c r="C1009" s="55"/>
      <c r="D1009" s="42"/>
      <c r="E1009" s="42" t="s">
        <v>894</v>
      </c>
      <c r="F1009" s="70">
        <v>72.886014910123848</v>
      </c>
      <c r="G1009" s="56">
        <v>8.240352247060348E-2</v>
      </c>
    </row>
    <row r="1010" spans="2:7" x14ac:dyDescent="0.25">
      <c r="B1010" s="61"/>
      <c r="C1010" s="55"/>
      <c r="D1010" s="42"/>
      <c r="E1010" s="42" t="s">
        <v>51</v>
      </c>
      <c r="F1010" s="70">
        <v>5.0890378655167767</v>
      </c>
      <c r="G1010" s="56">
        <v>5.7535680421267679E-3</v>
      </c>
    </row>
    <row r="1011" spans="2:7" x14ac:dyDescent="0.25">
      <c r="B1011" s="61"/>
      <c r="C1011" s="55"/>
      <c r="D1011" s="42"/>
      <c r="E1011" s="42" t="s">
        <v>80</v>
      </c>
      <c r="F1011" s="70">
        <v>29.205487762026152</v>
      </c>
      <c r="G1011" s="56">
        <v>3.3019161083654963E-2</v>
      </c>
    </row>
    <row r="1012" spans="2:7" x14ac:dyDescent="0.25">
      <c r="B1012" s="61"/>
      <c r="C1012" s="55"/>
      <c r="D1012" s="42"/>
      <c r="E1012" s="42" t="s">
        <v>82</v>
      </c>
      <c r="F1012" s="70">
        <v>5.0890378655167767</v>
      </c>
      <c r="G1012" s="56">
        <v>5.7535680421267679E-3</v>
      </c>
    </row>
    <row r="1013" spans="2:7" x14ac:dyDescent="0.25">
      <c r="B1013" s="61"/>
      <c r="C1013" s="55"/>
      <c r="D1013" s="42"/>
      <c r="E1013" s="42" t="s">
        <v>93</v>
      </c>
      <c r="F1013" s="70">
        <v>103.29105471350691</v>
      </c>
      <c r="G1013" s="56">
        <v>0.11677887395260168</v>
      </c>
    </row>
    <row r="1014" spans="2:7" x14ac:dyDescent="0.25">
      <c r="B1014" s="61"/>
      <c r="C1014" s="55"/>
      <c r="D1014" s="42" t="s">
        <v>845</v>
      </c>
      <c r="E1014" s="42"/>
      <c r="F1014" s="70">
        <v>884.5012048620265</v>
      </c>
      <c r="G1014" s="56">
        <v>0.97203660623300236</v>
      </c>
    </row>
    <row r="1015" spans="2:7" x14ac:dyDescent="0.25">
      <c r="B1015" s="61"/>
      <c r="C1015" s="55"/>
      <c r="D1015" s="42" t="s">
        <v>729</v>
      </c>
      <c r="E1015" s="42" t="s">
        <v>62</v>
      </c>
      <c r="F1015" s="70">
        <v>5.0890378655167767</v>
      </c>
      <c r="G1015" s="56">
        <v>0.2</v>
      </c>
    </row>
    <row r="1016" spans="2:7" x14ac:dyDescent="0.25">
      <c r="B1016" s="61"/>
      <c r="C1016" s="55"/>
      <c r="D1016" s="42"/>
      <c r="E1016" s="42" t="s">
        <v>140</v>
      </c>
      <c r="F1016" s="70">
        <v>5.0890378655167767</v>
      </c>
      <c r="G1016" s="56">
        <v>0.2</v>
      </c>
    </row>
    <row r="1017" spans="2:7" x14ac:dyDescent="0.25">
      <c r="B1017" s="61"/>
      <c r="C1017" s="55"/>
      <c r="D1017" s="42"/>
      <c r="E1017" s="42" t="s">
        <v>74</v>
      </c>
      <c r="F1017" s="70">
        <v>5.0890378655167767</v>
      </c>
      <c r="G1017" s="56">
        <v>0.2</v>
      </c>
    </row>
    <row r="1018" spans="2:7" x14ac:dyDescent="0.25">
      <c r="B1018" s="61"/>
      <c r="C1018" s="55"/>
      <c r="D1018" s="42"/>
      <c r="E1018" s="42" t="s">
        <v>75</v>
      </c>
      <c r="F1018" s="70">
        <v>10.178075731033553</v>
      </c>
      <c r="G1018" s="56">
        <v>0.4</v>
      </c>
    </row>
    <row r="1019" spans="2:7" x14ac:dyDescent="0.25">
      <c r="B1019" s="61"/>
      <c r="C1019" s="55"/>
      <c r="D1019" s="42" t="s">
        <v>848</v>
      </c>
      <c r="E1019" s="42"/>
      <c r="F1019" s="70">
        <v>25.445189327583883</v>
      </c>
      <c r="G1019" s="56">
        <v>2.7963393766997812E-2</v>
      </c>
    </row>
    <row r="1020" spans="2:7" x14ac:dyDescent="0.25">
      <c r="B1020" s="61"/>
      <c r="C1020" s="55" t="s">
        <v>367</v>
      </c>
      <c r="D1020" s="55"/>
      <c r="E1020" s="55"/>
      <c r="F1020" s="71">
        <v>909.94639418961026</v>
      </c>
      <c r="G1020" s="64">
        <v>0.99136257193278776</v>
      </c>
    </row>
    <row r="1021" spans="2:7" x14ac:dyDescent="0.25">
      <c r="B1021" s="61"/>
      <c r="C1021" s="55" t="s">
        <v>723</v>
      </c>
      <c r="D1021" s="42" t="s">
        <v>725</v>
      </c>
      <c r="E1021" s="42" t="s">
        <v>314</v>
      </c>
      <c r="F1021" s="70">
        <v>2.8390368342458934</v>
      </c>
      <c r="G1021" s="56">
        <v>0.35809915291677075</v>
      </c>
    </row>
    <row r="1022" spans="2:7" x14ac:dyDescent="0.25">
      <c r="B1022" s="61"/>
      <c r="C1022" s="55"/>
      <c r="D1022" s="42"/>
      <c r="E1022" s="42" t="s">
        <v>918</v>
      </c>
      <c r="F1022" s="70">
        <v>5.0890378655167767</v>
      </c>
      <c r="G1022" s="56">
        <v>0.64190084708322936</v>
      </c>
    </row>
    <row r="1023" spans="2:7" x14ac:dyDescent="0.25">
      <c r="B1023" s="61"/>
      <c r="C1023" s="55"/>
      <c r="D1023" s="42" t="s">
        <v>846</v>
      </c>
      <c r="E1023" s="42"/>
      <c r="F1023" s="70">
        <v>7.9280746997626697</v>
      </c>
      <c r="G1023" s="56">
        <v>1</v>
      </c>
    </row>
    <row r="1024" spans="2:7" x14ac:dyDescent="0.25">
      <c r="B1024" s="57"/>
      <c r="C1024" s="55" t="s">
        <v>726</v>
      </c>
      <c r="D1024" s="55"/>
      <c r="E1024" s="55"/>
      <c r="F1024" s="71">
        <v>7.9280746997626697</v>
      </c>
      <c r="G1024" s="64">
        <v>8.6374280672123181E-3</v>
      </c>
    </row>
    <row r="1025" spans="2:7" x14ac:dyDescent="0.25">
      <c r="B1025" s="58" t="s">
        <v>37</v>
      </c>
      <c r="C1025" s="58"/>
      <c r="D1025" s="58"/>
      <c r="E1025" s="58"/>
      <c r="F1025" s="72">
        <v>917.87446888937291</v>
      </c>
      <c r="G1025" s="60">
        <v>1.5320569921925303E-2</v>
      </c>
    </row>
    <row r="1026" spans="2:7" x14ac:dyDescent="0.25">
      <c r="B1026" s="61" t="s">
        <v>10</v>
      </c>
      <c r="C1026" s="55" t="s">
        <v>2</v>
      </c>
      <c r="D1026" s="42" t="s">
        <v>727</v>
      </c>
      <c r="E1026" s="42" t="s">
        <v>85</v>
      </c>
      <c r="F1026" s="70">
        <v>33.665353311703051</v>
      </c>
      <c r="G1026" s="56">
        <v>9.945941725847349E-3</v>
      </c>
    </row>
    <row r="1027" spans="2:7" x14ac:dyDescent="0.25">
      <c r="B1027" s="61"/>
      <c r="C1027" s="55"/>
      <c r="D1027" s="42"/>
      <c r="E1027" s="42" t="s">
        <v>84</v>
      </c>
      <c r="F1027" s="70">
        <v>85.726337223922528</v>
      </c>
      <c r="G1027" s="56">
        <v>2.5326606452191112E-2</v>
      </c>
    </row>
    <row r="1028" spans="2:7" x14ac:dyDescent="0.25">
      <c r="B1028" s="61"/>
      <c r="C1028" s="55"/>
      <c r="D1028" s="42"/>
      <c r="E1028" s="42" t="s">
        <v>88</v>
      </c>
      <c r="F1028" s="70">
        <v>50.104480413142554</v>
      </c>
      <c r="G1028" s="56">
        <v>1.4802644064921775E-2</v>
      </c>
    </row>
    <row r="1029" spans="2:7" x14ac:dyDescent="0.25">
      <c r="B1029" s="61"/>
      <c r="C1029" s="55"/>
      <c r="D1029" s="42"/>
      <c r="E1029" s="42" t="s">
        <v>83</v>
      </c>
      <c r="F1029" s="70">
        <v>135.83081763706508</v>
      </c>
      <c r="G1029" s="56">
        <v>4.0129250517112885E-2</v>
      </c>
    </row>
    <row r="1030" spans="2:7" x14ac:dyDescent="0.25">
      <c r="B1030" s="61"/>
      <c r="C1030" s="55"/>
      <c r="D1030" s="42"/>
      <c r="E1030" s="42" t="s">
        <v>81</v>
      </c>
      <c r="F1030" s="70">
        <v>69.026231934724791</v>
      </c>
      <c r="G1030" s="56">
        <v>2.0392801882133764E-2</v>
      </c>
    </row>
    <row r="1031" spans="2:7" x14ac:dyDescent="0.25">
      <c r="B1031" s="61"/>
      <c r="C1031" s="55"/>
      <c r="D1031" s="42"/>
      <c r="E1031" s="42" t="s">
        <v>87</v>
      </c>
      <c r="F1031" s="70">
        <v>25.052240206571277</v>
      </c>
      <c r="G1031" s="56">
        <v>7.4013220324608874E-3</v>
      </c>
    </row>
    <row r="1032" spans="2:7" x14ac:dyDescent="0.25">
      <c r="B1032" s="61"/>
      <c r="C1032" s="55"/>
      <c r="D1032" s="42"/>
      <c r="E1032" s="42" t="s">
        <v>91</v>
      </c>
      <c r="F1032" s="70">
        <v>75.156720619713823</v>
      </c>
      <c r="G1032" s="56">
        <v>2.220396609738266E-2</v>
      </c>
    </row>
    <row r="1033" spans="2:7" x14ac:dyDescent="0.25">
      <c r="B1033" s="61"/>
      <c r="C1033" s="55"/>
      <c r="D1033" s="42"/>
      <c r="E1033" s="42" t="s">
        <v>95</v>
      </c>
      <c r="F1033" s="70">
        <v>10.439127510329586</v>
      </c>
      <c r="G1033" s="56">
        <v>3.0840892393169902E-3</v>
      </c>
    </row>
    <row r="1034" spans="2:7" x14ac:dyDescent="0.25">
      <c r="B1034" s="61"/>
      <c r="C1034" s="55"/>
      <c r="D1034" s="42"/>
      <c r="E1034" s="42" t="s">
        <v>123</v>
      </c>
      <c r="F1034" s="70">
        <v>22.965247613615226</v>
      </c>
      <c r="G1034" s="56">
        <v>6.7847502555474348E-3</v>
      </c>
    </row>
    <row r="1035" spans="2:7" x14ac:dyDescent="0.25">
      <c r="B1035" s="61"/>
      <c r="C1035" s="55"/>
      <c r="D1035" s="42"/>
      <c r="E1035" s="42" t="s">
        <v>104</v>
      </c>
      <c r="F1035" s="70">
        <v>12.526120103285638</v>
      </c>
      <c r="G1035" s="56">
        <v>3.7006610162304437E-3</v>
      </c>
    </row>
    <row r="1036" spans="2:7" x14ac:dyDescent="0.25">
      <c r="B1036" s="61"/>
      <c r="C1036" s="55"/>
      <c r="D1036" s="42"/>
      <c r="E1036" s="42" t="s">
        <v>99</v>
      </c>
      <c r="F1036" s="70">
        <v>12.526120103285638</v>
      </c>
      <c r="G1036" s="56">
        <v>3.7006610162304437E-3</v>
      </c>
    </row>
    <row r="1037" spans="2:7" x14ac:dyDescent="0.25">
      <c r="B1037" s="61"/>
      <c r="C1037" s="55"/>
      <c r="D1037" s="42"/>
      <c r="E1037" s="42" t="s">
        <v>115</v>
      </c>
      <c r="F1037" s="70">
        <v>38.24026199113667</v>
      </c>
      <c r="G1037" s="56">
        <v>1.1297532327182351E-2</v>
      </c>
    </row>
    <row r="1038" spans="2:7" x14ac:dyDescent="0.25">
      <c r="B1038" s="61"/>
      <c r="C1038" s="55"/>
      <c r="D1038" s="42"/>
      <c r="E1038" s="42" t="s">
        <v>840</v>
      </c>
      <c r="F1038" s="70">
        <v>48.017487820186503</v>
      </c>
      <c r="G1038" s="56">
        <v>1.4186072288008321E-2</v>
      </c>
    </row>
    <row r="1039" spans="2:7" x14ac:dyDescent="0.25">
      <c r="B1039" s="61"/>
      <c r="C1039" s="55"/>
      <c r="D1039" s="42"/>
      <c r="E1039" s="42" t="s">
        <v>125</v>
      </c>
      <c r="F1039" s="70">
        <v>10.439127510329586</v>
      </c>
      <c r="G1039" s="56">
        <v>3.0840892393169902E-3</v>
      </c>
    </row>
    <row r="1040" spans="2:7" x14ac:dyDescent="0.25">
      <c r="B1040" s="61"/>
      <c r="C1040" s="55"/>
      <c r="D1040" s="42"/>
      <c r="E1040" s="42" t="s">
        <v>180</v>
      </c>
      <c r="F1040" s="70">
        <v>10.439127510329586</v>
      </c>
      <c r="G1040" s="56">
        <v>3.0840892393169902E-3</v>
      </c>
    </row>
    <row r="1041" spans="2:7" x14ac:dyDescent="0.25">
      <c r="B1041" s="61"/>
      <c r="C1041" s="55"/>
      <c r="D1041" s="42"/>
      <c r="E1041" s="42" t="s">
        <v>859</v>
      </c>
      <c r="F1041" s="70">
        <v>157.50146343288316</v>
      </c>
      <c r="G1041" s="56">
        <v>4.6531529389729362E-2</v>
      </c>
    </row>
    <row r="1042" spans="2:7" x14ac:dyDescent="0.25">
      <c r="B1042" s="61"/>
      <c r="C1042" s="55"/>
      <c r="D1042" s="42"/>
      <c r="E1042" s="42" t="s">
        <v>90</v>
      </c>
      <c r="F1042" s="70">
        <v>48.017487820186503</v>
      </c>
      <c r="G1042" s="56">
        <v>1.4186072288008321E-2</v>
      </c>
    </row>
    <row r="1043" spans="2:7" x14ac:dyDescent="0.25">
      <c r="B1043" s="61"/>
      <c r="C1043" s="55"/>
      <c r="D1043" s="42"/>
      <c r="E1043" s="42" t="s">
        <v>312</v>
      </c>
      <c r="F1043" s="70">
        <v>119.13071234786733</v>
      </c>
      <c r="G1043" s="56">
        <v>3.5195445947055537E-2</v>
      </c>
    </row>
    <row r="1044" spans="2:7" x14ac:dyDescent="0.25">
      <c r="B1044" s="61"/>
      <c r="C1044" s="55"/>
      <c r="D1044" s="42"/>
      <c r="E1044" s="42" t="s">
        <v>89</v>
      </c>
      <c r="F1044" s="70">
        <v>431.65517933904005</v>
      </c>
      <c r="G1044" s="56">
        <v>0.12752627960312635</v>
      </c>
    </row>
    <row r="1045" spans="2:7" x14ac:dyDescent="0.25">
      <c r="B1045" s="61"/>
      <c r="C1045" s="55"/>
      <c r="D1045" s="42"/>
      <c r="E1045" s="42" t="s">
        <v>102</v>
      </c>
      <c r="F1045" s="70">
        <v>38.24026199113667</v>
      </c>
      <c r="G1045" s="56">
        <v>1.1297532327182351E-2</v>
      </c>
    </row>
    <row r="1046" spans="2:7" x14ac:dyDescent="0.25">
      <c r="B1046" s="61"/>
      <c r="C1046" s="55"/>
      <c r="D1046" s="42"/>
      <c r="E1046" s="42" t="s">
        <v>105</v>
      </c>
      <c r="F1046" s="70">
        <v>10.439127510329586</v>
      </c>
      <c r="G1046" s="56">
        <v>3.0840892393169902E-3</v>
      </c>
    </row>
    <row r="1047" spans="2:7" x14ac:dyDescent="0.25">
      <c r="B1047" s="61"/>
      <c r="C1047" s="55"/>
      <c r="D1047" s="42"/>
      <c r="E1047" s="42" t="s">
        <v>313</v>
      </c>
      <c r="F1047" s="70">
        <v>48.548900407587141</v>
      </c>
      <c r="G1047" s="56">
        <v>1.4343070451007882E-2</v>
      </c>
    </row>
    <row r="1048" spans="2:7" x14ac:dyDescent="0.25">
      <c r="B1048" s="61"/>
      <c r="C1048" s="55"/>
      <c r="D1048" s="42"/>
      <c r="E1048" s="42" t="s">
        <v>94</v>
      </c>
      <c r="F1048" s="70">
        <v>25.052240206571277</v>
      </c>
      <c r="G1048" s="56">
        <v>7.4013220324608874E-3</v>
      </c>
    </row>
    <row r="1049" spans="2:7" x14ac:dyDescent="0.25">
      <c r="B1049" s="61"/>
      <c r="C1049" s="55"/>
      <c r="D1049" s="42"/>
      <c r="E1049" s="42" t="s">
        <v>215</v>
      </c>
      <c r="F1049" s="70">
        <v>12.526120103285638</v>
      </c>
      <c r="G1049" s="56">
        <v>3.7006610162304437E-3</v>
      </c>
    </row>
    <row r="1050" spans="2:7" x14ac:dyDescent="0.25">
      <c r="B1050" s="61"/>
      <c r="C1050" s="55"/>
      <c r="D1050" s="42"/>
      <c r="E1050" s="42" t="s">
        <v>103</v>
      </c>
      <c r="F1050" s="70">
        <v>12.526120103285638</v>
      </c>
      <c r="G1050" s="56">
        <v>3.7006610162304437E-3</v>
      </c>
    </row>
    <row r="1051" spans="2:7" x14ac:dyDescent="0.25">
      <c r="B1051" s="61"/>
      <c r="C1051" s="55"/>
      <c r="D1051" s="42"/>
      <c r="E1051" s="42" t="s">
        <v>96</v>
      </c>
      <c r="F1051" s="70">
        <v>10.439127510329586</v>
      </c>
      <c r="G1051" s="56">
        <v>3.0840892393169902E-3</v>
      </c>
    </row>
    <row r="1052" spans="2:7" x14ac:dyDescent="0.25">
      <c r="B1052" s="61"/>
      <c r="C1052" s="55"/>
      <c r="D1052" s="42"/>
      <c r="E1052" s="42" t="s">
        <v>52</v>
      </c>
      <c r="F1052" s="70">
        <v>40.196765490213608</v>
      </c>
      <c r="G1052" s="56">
        <v>1.1875552988604344E-2</v>
      </c>
    </row>
    <row r="1053" spans="2:7" x14ac:dyDescent="0.25">
      <c r="B1053" s="61"/>
      <c r="C1053" s="55"/>
      <c r="D1053" s="42"/>
      <c r="E1053" s="42" t="s">
        <v>107</v>
      </c>
      <c r="F1053" s="70">
        <v>23.095736707494346</v>
      </c>
      <c r="G1053" s="56">
        <v>6.823301371038897E-3</v>
      </c>
    </row>
    <row r="1054" spans="2:7" x14ac:dyDescent="0.25">
      <c r="B1054" s="61"/>
      <c r="C1054" s="55"/>
      <c r="D1054" s="42"/>
      <c r="E1054" s="42" t="s">
        <v>327</v>
      </c>
      <c r="F1054" s="70">
        <v>35.491367716900868</v>
      </c>
      <c r="G1054" s="56">
        <v>1.048541127177788E-2</v>
      </c>
    </row>
    <row r="1055" spans="2:7" x14ac:dyDescent="0.25">
      <c r="B1055" s="61"/>
      <c r="C1055" s="55"/>
      <c r="D1055" s="42"/>
      <c r="E1055" s="42" t="s">
        <v>92</v>
      </c>
      <c r="F1055" s="70">
        <v>163.76660575730062</v>
      </c>
      <c r="G1055" s="56">
        <v>4.8382475075219436E-2</v>
      </c>
    </row>
    <row r="1056" spans="2:7" x14ac:dyDescent="0.25">
      <c r="B1056" s="61"/>
      <c r="C1056" s="55"/>
      <c r="D1056" s="42"/>
      <c r="E1056" s="42" t="s">
        <v>119</v>
      </c>
      <c r="F1056" s="70">
        <v>10.439127510329586</v>
      </c>
      <c r="G1056" s="56">
        <v>3.0840892393169902E-3</v>
      </c>
    </row>
    <row r="1057" spans="2:7" x14ac:dyDescent="0.25">
      <c r="B1057" s="61"/>
      <c r="C1057" s="55"/>
      <c r="D1057" s="42"/>
      <c r="E1057" s="42" t="s">
        <v>111</v>
      </c>
      <c r="F1057" s="70">
        <v>113.0002236628783</v>
      </c>
      <c r="G1057" s="56">
        <v>3.3384281731806638E-2</v>
      </c>
    </row>
    <row r="1058" spans="2:7" x14ac:dyDescent="0.25">
      <c r="B1058" s="61"/>
      <c r="C1058" s="55"/>
      <c r="D1058" s="42"/>
      <c r="E1058" s="42" t="s">
        <v>79</v>
      </c>
      <c r="F1058" s="70">
        <v>493.36289998643014</v>
      </c>
      <c r="G1058" s="56">
        <v>0.14575693317480459</v>
      </c>
    </row>
    <row r="1059" spans="2:7" x14ac:dyDescent="0.25">
      <c r="B1059" s="61"/>
      <c r="C1059" s="55"/>
      <c r="D1059" s="42"/>
      <c r="E1059" s="42" t="s">
        <v>97</v>
      </c>
      <c r="F1059" s="70">
        <v>48.017487820186503</v>
      </c>
      <c r="G1059" s="56">
        <v>1.4186072288008321E-2</v>
      </c>
    </row>
    <row r="1060" spans="2:7" x14ac:dyDescent="0.25">
      <c r="B1060" s="61"/>
      <c r="C1060" s="55"/>
      <c r="D1060" s="42"/>
      <c r="E1060" s="42" t="s">
        <v>862</v>
      </c>
      <c r="F1060" s="70">
        <v>35.491367716900868</v>
      </c>
      <c r="G1060" s="56">
        <v>1.048541127177788E-2</v>
      </c>
    </row>
    <row r="1061" spans="2:7" x14ac:dyDescent="0.25">
      <c r="B1061" s="61"/>
      <c r="C1061" s="55"/>
      <c r="D1061" s="42"/>
      <c r="E1061" s="42" t="s">
        <v>188</v>
      </c>
      <c r="F1061" s="70">
        <v>35.621856810779988</v>
      </c>
      <c r="G1061" s="56">
        <v>1.0523962387269341E-2</v>
      </c>
    </row>
    <row r="1062" spans="2:7" x14ac:dyDescent="0.25">
      <c r="B1062" s="61"/>
      <c r="C1062" s="55"/>
      <c r="D1062" s="42"/>
      <c r="E1062" s="42" t="s">
        <v>305</v>
      </c>
      <c r="F1062" s="70">
        <v>155.41447083992711</v>
      </c>
      <c r="G1062" s="56">
        <v>4.5914957612815908E-2</v>
      </c>
    </row>
    <row r="1063" spans="2:7" x14ac:dyDescent="0.25">
      <c r="B1063" s="61"/>
      <c r="C1063" s="55"/>
      <c r="D1063" s="42"/>
      <c r="E1063" s="42" t="s">
        <v>174</v>
      </c>
      <c r="F1063" s="70">
        <v>12.526120103285638</v>
      </c>
      <c r="G1063" s="56">
        <v>3.7006610162304437E-3</v>
      </c>
    </row>
    <row r="1064" spans="2:7" x14ac:dyDescent="0.25">
      <c r="B1064" s="61"/>
      <c r="C1064" s="55"/>
      <c r="D1064" s="42"/>
      <c r="E1064" s="42" t="s">
        <v>894</v>
      </c>
      <c r="F1064" s="70">
        <v>112.73508092957073</v>
      </c>
      <c r="G1064" s="56">
        <v>3.3305949146073988E-2</v>
      </c>
    </row>
    <row r="1065" spans="2:7" x14ac:dyDescent="0.25">
      <c r="B1065" s="61"/>
      <c r="C1065" s="55"/>
      <c r="D1065" s="42"/>
      <c r="E1065" s="42" t="s">
        <v>51</v>
      </c>
      <c r="F1065" s="70">
        <v>43.973991728153521</v>
      </c>
      <c r="G1065" s="56">
        <v>1.2991479849672879E-2</v>
      </c>
    </row>
    <row r="1066" spans="2:7" x14ac:dyDescent="0.25">
      <c r="B1066" s="61"/>
      <c r="C1066" s="55"/>
      <c r="D1066" s="42"/>
      <c r="E1066" s="42" t="s">
        <v>109</v>
      </c>
      <c r="F1066" s="70">
        <v>12.526120103285638</v>
      </c>
      <c r="G1066" s="56">
        <v>3.7006610162304437E-3</v>
      </c>
    </row>
    <row r="1067" spans="2:7" x14ac:dyDescent="0.25">
      <c r="B1067" s="61"/>
      <c r="C1067" s="55"/>
      <c r="D1067" s="42"/>
      <c r="E1067" s="42" t="s">
        <v>80</v>
      </c>
      <c r="F1067" s="70">
        <v>289.42343861734372</v>
      </c>
      <c r="G1067" s="56">
        <v>8.5505968938747998E-2</v>
      </c>
    </row>
    <row r="1068" spans="2:7" x14ac:dyDescent="0.25">
      <c r="B1068" s="61"/>
      <c r="C1068" s="55"/>
      <c r="D1068" s="42"/>
      <c r="E1068" s="42" t="s">
        <v>82</v>
      </c>
      <c r="F1068" s="70">
        <v>35.621856810779988</v>
      </c>
      <c r="G1068" s="56">
        <v>1.0523962387269341E-2</v>
      </c>
    </row>
    <row r="1069" spans="2:7" x14ac:dyDescent="0.25">
      <c r="B1069" s="61"/>
      <c r="C1069" s="55"/>
      <c r="D1069" s="42"/>
      <c r="E1069" s="42" t="s">
        <v>86</v>
      </c>
      <c r="F1069" s="70">
        <v>37.578360309856919</v>
      </c>
      <c r="G1069" s="56">
        <v>1.1101983048691332E-2</v>
      </c>
    </row>
    <row r="1070" spans="2:7" x14ac:dyDescent="0.25">
      <c r="B1070" s="61"/>
      <c r="C1070" s="55"/>
      <c r="D1070" s="42"/>
      <c r="E1070" s="42" t="s">
        <v>117</v>
      </c>
      <c r="F1070" s="70">
        <v>15.144525283642325</v>
      </c>
      <c r="G1070" s="56">
        <v>4.4742309561434553E-3</v>
      </c>
    </row>
    <row r="1071" spans="2:7" x14ac:dyDescent="0.25">
      <c r="B1071" s="61"/>
      <c r="C1071" s="55"/>
      <c r="D1071" s="42"/>
      <c r="E1071" s="42" t="s">
        <v>93</v>
      </c>
      <c r="F1071" s="70">
        <v>117.1742088487904</v>
      </c>
      <c r="G1071" s="56">
        <v>3.4617425285633545E-2</v>
      </c>
    </row>
    <row r="1072" spans="2:7" x14ac:dyDescent="0.25">
      <c r="B1072" s="61"/>
      <c r="C1072" s="55"/>
      <c r="D1072" s="42" t="s">
        <v>845</v>
      </c>
      <c r="E1072" s="42"/>
      <c r="F1072" s="70">
        <v>3384.8331550358962</v>
      </c>
      <c r="G1072" s="56">
        <v>0.80294136899741975</v>
      </c>
    </row>
    <row r="1073" spans="2:7" x14ac:dyDescent="0.25">
      <c r="B1073" s="61"/>
      <c r="C1073" s="55"/>
      <c r="D1073" s="42" t="s">
        <v>748</v>
      </c>
      <c r="E1073" s="42" t="s">
        <v>695</v>
      </c>
      <c r="F1073" s="70">
        <v>12.526120103285638</v>
      </c>
      <c r="G1073" s="56">
        <v>1</v>
      </c>
    </row>
    <row r="1074" spans="2:7" x14ac:dyDescent="0.25">
      <c r="B1074" s="61"/>
      <c r="C1074" s="55"/>
      <c r="D1074" s="42" t="s">
        <v>847</v>
      </c>
      <c r="E1074" s="42"/>
      <c r="F1074" s="70">
        <v>12.526120103285638</v>
      </c>
      <c r="G1074" s="56">
        <v>2.9714138225674551E-3</v>
      </c>
    </row>
    <row r="1075" spans="2:7" x14ac:dyDescent="0.25">
      <c r="B1075" s="61"/>
      <c r="C1075" s="55"/>
      <c r="D1075" s="42" t="s">
        <v>729</v>
      </c>
      <c r="E1075" s="42" t="s">
        <v>135</v>
      </c>
      <c r="F1075" s="70">
        <v>12.526120103285638</v>
      </c>
      <c r="G1075" s="56">
        <v>1.5309683274048493E-2</v>
      </c>
    </row>
    <row r="1076" spans="2:7" x14ac:dyDescent="0.25">
      <c r="B1076" s="61"/>
      <c r="C1076" s="55"/>
      <c r="D1076" s="42"/>
      <c r="E1076" s="42" t="s">
        <v>76</v>
      </c>
      <c r="F1076" s="70">
        <v>10.439127510329586</v>
      </c>
      <c r="G1076" s="56">
        <v>1.275891772733611E-2</v>
      </c>
    </row>
    <row r="1077" spans="2:7" x14ac:dyDescent="0.25">
      <c r="B1077" s="61"/>
      <c r="C1077" s="55"/>
      <c r="D1077" s="42"/>
      <c r="E1077" s="42" t="s">
        <v>133</v>
      </c>
      <c r="F1077" s="70">
        <v>25.052240206571277</v>
      </c>
      <c r="G1077" s="56">
        <v>3.0619366548096986E-2</v>
      </c>
    </row>
    <row r="1078" spans="2:7" x14ac:dyDescent="0.25">
      <c r="B1078" s="61"/>
      <c r="C1078" s="55"/>
      <c r="D1078" s="42"/>
      <c r="E1078" s="42" t="s">
        <v>72</v>
      </c>
      <c r="F1078" s="70">
        <v>38.10977289725755</v>
      </c>
      <c r="G1078" s="56">
        <v>4.6578553286415497E-2</v>
      </c>
    </row>
    <row r="1079" spans="2:7" x14ac:dyDescent="0.25">
      <c r="B1079" s="61"/>
      <c r="C1079" s="55"/>
      <c r="D1079" s="42"/>
      <c r="E1079" s="42" t="s">
        <v>138</v>
      </c>
      <c r="F1079" s="70">
        <v>12.526120103285638</v>
      </c>
      <c r="G1079" s="56">
        <v>1.5309683274048493E-2</v>
      </c>
    </row>
    <row r="1080" spans="2:7" x14ac:dyDescent="0.25">
      <c r="B1080" s="61"/>
      <c r="C1080" s="55"/>
      <c r="D1080" s="42"/>
      <c r="E1080" s="42" t="s">
        <v>279</v>
      </c>
      <c r="F1080" s="70">
        <v>12.526120103285638</v>
      </c>
      <c r="G1080" s="56">
        <v>1.5309683274048493E-2</v>
      </c>
    </row>
    <row r="1081" spans="2:7" x14ac:dyDescent="0.25">
      <c r="B1081" s="61"/>
      <c r="C1081" s="55"/>
      <c r="D1081" s="42"/>
      <c r="E1081" s="42" t="s">
        <v>137</v>
      </c>
      <c r="F1081" s="70">
        <v>25.583652793971911</v>
      </c>
      <c r="G1081" s="56">
        <v>3.1268870012367007E-2</v>
      </c>
    </row>
    <row r="1082" spans="2:7" x14ac:dyDescent="0.25">
      <c r="B1082" s="61"/>
      <c r="C1082" s="55"/>
      <c r="D1082" s="42"/>
      <c r="E1082" s="42" t="s">
        <v>64</v>
      </c>
      <c r="F1082" s="70">
        <v>10.439127510329586</v>
      </c>
      <c r="G1082" s="56">
        <v>1.275891772733611E-2</v>
      </c>
    </row>
    <row r="1083" spans="2:7" x14ac:dyDescent="0.25">
      <c r="B1083" s="61"/>
      <c r="C1083" s="55"/>
      <c r="D1083" s="42"/>
      <c r="E1083" s="42" t="s">
        <v>340</v>
      </c>
      <c r="F1083" s="70">
        <v>12.526120103285638</v>
      </c>
      <c r="G1083" s="56">
        <v>1.5309683274048493E-2</v>
      </c>
    </row>
    <row r="1084" spans="2:7" x14ac:dyDescent="0.25">
      <c r="B1084" s="61"/>
      <c r="C1084" s="55"/>
      <c r="D1084" s="42"/>
      <c r="E1084" s="42" t="s">
        <v>132</v>
      </c>
      <c r="F1084" s="70">
        <v>12.526120103285638</v>
      </c>
      <c r="G1084" s="56">
        <v>1.5309683274048493E-2</v>
      </c>
    </row>
    <row r="1085" spans="2:7" x14ac:dyDescent="0.25">
      <c r="B1085" s="61"/>
      <c r="C1085" s="55"/>
      <c r="D1085" s="42"/>
      <c r="E1085" s="42" t="s">
        <v>919</v>
      </c>
      <c r="F1085" s="70">
        <v>10.439127510329586</v>
      </c>
      <c r="G1085" s="56">
        <v>1.275891772733611E-2</v>
      </c>
    </row>
    <row r="1086" spans="2:7" x14ac:dyDescent="0.25">
      <c r="B1086" s="61"/>
      <c r="C1086" s="55"/>
      <c r="D1086" s="42"/>
      <c r="E1086" s="42" t="s">
        <v>73</v>
      </c>
      <c r="F1086" s="70">
        <v>12.526120103285638</v>
      </c>
      <c r="G1086" s="56">
        <v>1.5309683274048493E-2</v>
      </c>
    </row>
    <row r="1087" spans="2:7" x14ac:dyDescent="0.25">
      <c r="B1087" s="61"/>
      <c r="C1087" s="55"/>
      <c r="D1087" s="42"/>
      <c r="E1087" s="42" t="s">
        <v>148</v>
      </c>
      <c r="F1087" s="70">
        <v>25.052240206571277</v>
      </c>
      <c r="G1087" s="56">
        <v>3.0619366548096986E-2</v>
      </c>
    </row>
    <row r="1088" spans="2:7" x14ac:dyDescent="0.25">
      <c r="B1088" s="61"/>
      <c r="C1088" s="55"/>
      <c r="D1088" s="42"/>
      <c r="E1088" s="42" t="s">
        <v>74</v>
      </c>
      <c r="F1088" s="70">
        <v>10.439127510329586</v>
      </c>
      <c r="G1088" s="56">
        <v>1.275891772733611E-2</v>
      </c>
    </row>
    <row r="1089" spans="2:7" x14ac:dyDescent="0.25">
      <c r="B1089" s="61"/>
      <c r="C1089" s="55"/>
      <c r="D1089" s="42"/>
      <c r="E1089" s="42" t="s">
        <v>130</v>
      </c>
      <c r="F1089" s="70">
        <v>12.526120103285638</v>
      </c>
      <c r="G1089" s="56">
        <v>1.5309683274048493E-2</v>
      </c>
    </row>
    <row r="1090" spans="2:7" x14ac:dyDescent="0.25">
      <c r="B1090" s="61"/>
      <c r="C1090" s="55"/>
      <c r="D1090" s="42"/>
      <c r="E1090" s="42" t="s">
        <v>58</v>
      </c>
      <c r="F1090" s="70">
        <v>27.670645386927966</v>
      </c>
      <c r="G1090" s="56">
        <v>3.3819635559079388E-2</v>
      </c>
    </row>
    <row r="1091" spans="2:7" x14ac:dyDescent="0.25">
      <c r="B1091" s="61"/>
      <c r="C1091" s="55"/>
      <c r="D1091" s="42"/>
      <c r="E1091" s="42" t="s">
        <v>131</v>
      </c>
      <c r="F1091" s="70">
        <v>12.526120103285638</v>
      </c>
      <c r="G1091" s="56">
        <v>1.5309683274048493E-2</v>
      </c>
    </row>
    <row r="1092" spans="2:7" x14ac:dyDescent="0.25">
      <c r="B1092" s="61"/>
      <c r="C1092" s="55"/>
      <c r="D1092" s="42"/>
      <c r="E1092" s="42" t="s">
        <v>349</v>
      </c>
      <c r="F1092" s="70">
        <v>12.526120103285638</v>
      </c>
      <c r="G1092" s="56">
        <v>1.5309683274048493E-2</v>
      </c>
    </row>
    <row r="1093" spans="2:7" x14ac:dyDescent="0.25">
      <c r="B1093" s="61"/>
      <c r="C1093" s="55"/>
      <c r="D1093" s="42"/>
      <c r="E1093" s="42" t="s">
        <v>57</v>
      </c>
      <c r="F1093" s="70">
        <v>83.508855537087356</v>
      </c>
      <c r="G1093" s="56">
        <v>0.10206625182491467</v>
      </c>
    </row>
    <row r="1094" spans="2:7" x14ac:dyDescent="0.25">
      <c r="B1094" s="61"/>
      <c r="C1094" s="55"/>
      <c r="D1094" s="42"/>
      <c r="E1094" s="42" t="s">
        <v>341</v>
      </c>
      <c r="F1094" s="70">
        <v>25.052240206571277</v>
      </c>
      <c r="G1094" s="56">
        <v>3.0619366548096986E-2</v>
      </c>
    </row>
    <row r="1095" spans="2:7" x14ac:dyDescent="0.25">
      <c r="B1095" s="61"/>
      <c r="C1095" s="55"/>
      <c r="D1095" s="42"/>
      <c r="E1095" s="42" t="s">
        <v>143</v>
      </c>
      <c r="F1095" s="70">
        <v>25.052240206571277</v>
      </c>
      <c r="G1095" s="56">
        <v>3.0619366548096986E-2</v>
      </c>
    </row>
    <row r="1096" spans="2:7" x14ac:dyDescent="0.25">
      <c r="B1096" s="61"/>
      <c r="C1096" s="55"/>
      <c r="D1096" s="42"/>
      <c r="E1096" s="42" t="s">
        <v>277</v>
      </c>
      <c r="F1096" s="70">
        <v>12.526120103285638</v>
      </c>
      <c r="G1096" s="56">
        <v>1.5309683274048493E-2</v>
      </c>
    </row>
    <row r="1097" spans="2:7" x14ac:dyDescent="0.25">
      <c r="B1097" s="61"/>
      <c r="C1097" s="55"/>
      <c r="D1097" s="42"/>
      <c r="E1097" s="42" t="s">
        <v>75</v>
      </c>
      <c r="F1097" s="70">
        <v>164.03287561139371</v>
      </c>
      <c r="G1097" s="56">
        <v>0.20048437596276217</v>
      </c>
    </row>
    <row r="1098" spans="2:7" x14ac:dyDescent="0.25">
      <c r="B1098" s="61"/>
      <c r="C1098" s="55"/>
      <c r="D1098" s="42"/>
      <c r="E1098" s="42" t="s">
        <v>60</v>
      </c>
      <c r="F1098" s="70">
        <v>50.766382094422305</v>
      </c>
      <c r="G1098" s="56">
        <v>6.2047723032055691E-2</v>
      </c>
    </row>
    <row r="1099" spans="2:7" x14ac:dyDescent="0.25">
      <c r="B1099" s="61"/>
      <c r="C1099" s="55"/>
      <c r="D1099" s="42"/>
      <c r="E1099" s="42" t="s">
        <v>67</v>
      </c>
      <c r="F1099" s="70">
        <v>65.249005696784877</v>
      </c>
      <c r="G1099" s="56">
        <v>7.9748685381224871E-2</v>
      </c>
    </row>
    <row r="1100" spans="2:7" x14ac:dyDescent="0.25">
      <c r="B1100" s="61"/>
      <c r="C1100" s="55"/>
      <c r="D1100" s="42"/>
      <c r="E1100" s="42" t="s">
        <v>129</v>
      </c>
      <c r="F1100" s="70">
        <v>45.930495227230445</v>
      </c>
      <c r="G1100" s="56">
        <v>5.6137202002769199E-2</v>
      </c>
    </row>
    <row r="1101" spans="2:7" x14ac:dyDescent="0.25">
      <c r="B1101" s="61"/>
      <c r="C1101" s="55"/>
      <c r="D1101" s="42"/>
      <c r="E1101" s="42" t="s">
        <v>128</v>
      </c>
      <c r="F1101" s="70">
        <v>50.104480413142554</v>
      </c>
      <c r="G1101" s="56">
        <v>6.1238733096193973E-2</v>
      </c>
    </row>
    <row r="1102" spans="2:7" x14ac:dyDescent="0.25">
      <c r="B1102" s="61"/>
      <c r="C1102" s="55"/>
      <c r="D1102" s="42" t="s">
        <v>848</v>
      </c>
      <c r="E1102" s="42"/>
      <c r="F1102" s="70">
        <v>818.18283755867867</v>
      </c>
      <c r="G1102" s="56">
        <v>0.19408721718001251</v>
      </c>
    </row>
    <row r="1103" spans="2:7" x14ac:dyDescent="0.25">
      <c r="B1103" s="57"/>
      <c r="C1103" s="55" t="s">
        <v>367</v>
      </c>
      <c r="D1103" s="55"/>
      <c r="E1103" s="55"/>
      <c r="F1103" s="71">
        <v>4215.5421126978617</v>
      </c>
      <c r="G1103" s="64">
        <v>1</v>
      </c>
    </row>
    <row r="1104" spans="2:7" x14ac:dyDescent="0.25">
      <c r="B1104" s="58" t="s">
        <v>38</v>
      </c>
      <c r="C1104" s="58"/>
      <c r="D1104" s="58"/>
      <c r="E1104" s="58"/>
      <c r="F1104" s="72">
        <v>4215.5421126978617</v>
      </c>
      <c r="G1104" s="60">
        <v>7.0363115965689171E-2</v>
      </c>
    </row>
    <row r="1105" spans="2:7" x14ac:dyDescent="0.25">
      <c r="B1105" s="61" t="s">
        <v>13</v>
      </c>
      <c r="C1105" s="55" t="s">
        <v>2</v>
      </c>
      <c r="D1105" s="42" t="s">
        <v>727</v>
      </c>
      <c r="E1105" s="42" t="s">
        <v>920</v>
      </c>
      <c r="F1105" s="70">
        <v>8.6631971566942667</v>
      </c>
      <c r="G1105" s="56">
        <v>0.17091731242920585</v>
      </c>
    </row>
    <row r="1106" spans="2:7" x14ac:dyDescent="0.25">
      <c r="B1106" s="61"/>
      <c r="C1106" s="55"/>
      <c r="D1106" s="42"/>
      <c r="E1106" s="42" t="s">
        <v>90</v>
      </c>
      <c r="F1106" s="70">
        <v>42.023284122272564</v>
      </c>
      <c r="G1106" s="56">
        <v>0.82908268757079417</v>
      </c>
    </row>
    <row r="1107" spans="2:7" x14ac:dyDescent="0.25">
      <c r="B1107" s="61"/>
      <c r="C1107" s="55"/>
      <c r="D1107" s="42" t="s">
        <v>845</v>
      </c>
      <c r="E1107" s="42"/>
      <c r="F1107" s="70">
        <v>50.686481278966831</v>
      </c>
      <c r="G1107" s="56">
        <v>3.1737380474044306E-2</v>
      </c>
    </row>
    <row r="1108" spans="2:7" x14ac:dyDescent="0.25">
      <c r="B1108" s="61"/>
      <c r="C1108" s="55"/>
      <c r="D1108" s="42" t="s">
        <v>729</v>
      </c>
      <c r="E1108" s="42" t="s">
        <v>153</v>
      </c>
      <c r="F1108" s="70">
        <v>4.3878992628992624</v>
      </c>
      <c r="G1108" s="56">
        <v>2.8375427802191681E-3</v>
      </c>
    </row>
    <row r="1109" spans="2:7" x14ac:dyDescent="0.25">
      <c r="B1109" s="61"/>
      <c r="C1109" s="55"/>
      <c r="D1109" s="42"/>
      <c r="E1109" s="42" t="s">
        <v>224</v>
      </c>
      <c r="F1109" s="70">
        <v>69.55219073842629</v>
      </c>
      <c r="G1109" s="56">
        <v>4.497763163045955E-2</v>
      </c>
    </row>
    <row r="1110" spans="2:7" x14ac:dyDescent="0.25">
      <c r="B1110" s="61"/>
      <c r="C1110" s="55"/>
      <c r="D1110" s="42"/>
      <c r="E1110" s="42" t="s">
        <v>911</v>
      </c>
      <c r="F1110" s="70">
        <v>8.6631971566942667</v>
      </c>
      <c r="G1110" s="56">
        <v>5.6022691207706973E-3</v>
      </c>
    </row>
    <row r="1111" spans="2:7" x14ac:dyDescent="0.25">
      <c r="B1111" s="61"/>
      <c r="C1111" s="55"/>
      <c r="D1111" s="42"/>
      <c r="E1111" s="42" t="s">
        <v>156</v>
      </c>
      <c r="F1111" s="70">
        <v>38.777507095245539</v>
      </c>
      <c r="G1111" s="56">
        <v>2.5076426941558455E-2</v>
      </c>
    </row>
    <row r="1112" spans="2:7" x14ac:dyDescent="0.25">
      <c r="B1112" s="61"/>
      <c r="C1112" s="55"/>
      <c r="D1112" s="42"/>
      <c r="E1112" s="42" t="s">
        <v>155</v>
      </c>
      <c r="F1112" s="70">
        <v>8.6631971566942667</v>
      </c>
      <c r="G1112" s="56">
        <v>5.6022691207706973E-3</v>
      </c>
    </row>
    <row r="1113" spans="2:7" x14ac:dyDescent="0.25">
      <c r="B1113" s="61"/>
      <c r="C1113" s="55"/>
      <c r="D1113" s="42"/>
      <c r="E1113" s="42" t="s">
        <v>151</v>
      </c>
      <c r="F1113" s="70">
        <v>34.652788626777067</v>
      </c>
      <c r="G1113" s="56">
        <v>2.2409076483082789E-2</v>
      </c>
    </row>
    <row r="1114" spans="2:7" x14ac:dyDescent="0.25">
      <c r="B1114" s="61"/>
      <c r="C1114" s="55"/>
      <c r="D1114" s="42"/>
      <c r="E1114" s="42" t="s">
        <v>921</v>
      </c>
      <c r="F1114" s="70">
        <v>7.3704954954954953</v>
      </c>
      <c r="G1114" s="56">
        <v>4.7663118560434667E-3</v>
      </c>
    </row>
    <row r="1115" spans="2:7" x14ac:dyDescent="0.25">
      <c r="B1115" s="61"/>
      <c r="C1115" s="55"/>
      <c r="D1115" s="42"/>
      <c r="E1115" s="42" t="s">
        <v>228</v>
      </c>
      <c r="F1115" s="70">
        <v>7.3704954954954953</v>
      </c>
      <c r="G1115" s="56">
        <v>4.7663118560434667E-3</v>
      </c>
    </row>
    <row r="1116" spans="2:7" x14ac:dyDescent="0.25">
      <c r="B1116" s="61"/>
      <c r="C1116" s="55"/>
      <c r="D1116" s="42"/>
      <c r="E1116" s="42" t="s">
        <v>227</v>
      </c>
      <c r="F1116" s="70">
        <v>17.326394313388533</v>
      </c>
      <c r="G1116" s="56">
        <v>1.1204538241541395E-2</v>
      </c>
    </row>
    <row r="1117" spans="2:7" x14ac:dyDescent="0.25">
      <c r="B1117" s="61"/>
      <c r="C1117" s="55"/>
      <c r="D1117" s="42"/>
      <c r="E1117" s="42" t="s">
        <v>69</v>
      </c>
      <c r="F1117" s="70">
        <v>16.033692652189764</v>
      </c>
      <c r="G1117" s="56">
        <v>1.0368580976814165E-2</v>
      </c>
    </row>
    <row r="1118" spans="2:7" x14ac:dyDescent="0.25">
      <c r="B1118" s="61"/>
      <c r="C1118" s="55"/>
      <c r="D1118" s="42"/>
      <c r="E1118" s="42" t="s">
        <v>154</v>
      </c>
      <c r="F1118" s="70">
        <v>8.2494369369369362</v>
      </c>
      <c r="G1118" s="56">
        <v>5.3347009169513234E-3</v>
      </c>
    </row>
    <row r="1119" spans="2:7" x14ac:dyDescent="0.25">
      <c r="B1119" s="61"/>
      <c r="C1119" s="55"/>
      <c r="D1119" s="42"/>
      <c r="E1119" s="42" t="s">
        <v>68</v>
      </c>
      <c r="F1119" s="70">
        <v>25.9895914700828</v>
      </c>
      <c r="G1119" s="56">
        <v>1.6806807362312094E-2</v>
      </c>
    </row>
    <row r="1120" spans="2:7" x14ac:dyDescent="0.25">
      <c r="B1120" s="61"/>
      <c r="C1120" s="55"/>
      <c r="D1120" s="42"/>
      <c r="E1120" s="42" t="s">
        <v>159</v>
      </c>
      <c r="F1120" s="70">
        <v>120.98360134306667</v>
      </c>
      <c r="G1120" s="56">
        <v>7.8237015926638037E-2</v>
      </c>
    </row>
    <row r="1121" spans="2:7" x14ac:dyDescent="0.25">
      <c r="B1121" s="61"/>
      <c r="C1121" s="55"/>
      <c r="D1121" s="42"/>
      <c r="E1121" s="42" t="s">
        <v>59</v>
      </c>
      <c r="F1121" s="70">
        <v>8.6631971566942667</v>
      </c>
      <c r="G1121" s="56">
        <v>5.6022691207706973E-3</v>
      </c>
    </row>
    <row r="1122" spans="2:7" x14ac:dyDescent="0.25">
      <c r="B1122" s="61"/>
      <c r="C1122" s="55"/>
      <c r="D1122" s="42"/>
      <c r="E1122" s="42" t="s">
        <v>158</v>
      </c>
      <c r="F1122" s="70">
        <v>34.652788626777067</v>
      </c>
      <c r="G1122" s="56">
        <v>2.2409076483082789E-2</v>
      </c>
    </row>
    <row r="1123" spans="2:7" x14ac:dyDescent="0.25">
      <c r="B1123" s="61"/>
      <c r="C1123" s="55"/>
      <c r="D1123" s="42"/>
      <c r="E1123" s="42" t="s">
        <v>71</v>
      </c>
      <c r="F1123" s="70">
        <v>24.696889808884031</v>
      </c>
      <c r="G1123" s="56">
        <v>1.5970850097584862E-2</v>
      </c>
    </row>
    <row r="1124" spans="2:7" x14ac:dyDescent="0.25">
      <c r="B1124" s="61"/>
      <c r="C1124" s="55"/>
      <c r="D1124" s="42"/>
      <c r="E1124" s="42" t="s">
        <v>200</v>
      </c>
      <c r="F1124" s="70">
        <v>7.3704954954954953</v>
      </c>
      <c r="G1124" s="56">
        <v>4.7663118560434667E-3</v>
      </c>
    </row>
    <row r="1125" spans="2:7" x14ac:dyDescent="0.25">
      <c r="B1125" s="61"/>
      <c r="C1125" s="55"/>
      <c r="D1125" s="42"/>
      <c r="E1125" s="42" t="s">
        <v>152</v>
      </c>
      <c r="F1125" s="70">
        <v>24.696889808884031</v>
      </c>
      <c r="G1125" s="56">
        <v>1.5970850097584862E-2</v>
      </c>
    </row>
    <row r="1126" spans="2:7" x14ac:dyDescent="0.25">
      <c r="B1126" s="61"/>
      <c r="C1126" s="55"/>
      <c r="D1126" s="42"/>
      <c r="E1126" s="42" t="s">
        <v>201</v>
      </c>
      <c r="F1126" s="70">
        <v>25.9895914700828</v>
      </c>
      <c r="G1126" s="56">
        <v>1.6806807362312094E-2</v>
      </c>
    </row>
    <row r="1127" spans="2:7" x14ac:dyDescent="0.25">
      <c r="B1127" s="61"/>
      <c r="C1127" s="55"/>
      <c r="D1127" s="42"/>
      <c r="E1127" s="42" t="s">
        <v>161</v>
      </c>
      <c r="F1127" s="70">
        <v>8.6631971566942667</v>
      </c>
      <c r="G1127" s="56">
        <v>5.6022691207706973E-3</v>
      </c>
    </row>
    <row r="1128" spans="2:7" x14ac:dyDescent="0.25">
      <c r="B1128" s="61"/>
      <c r="C1128" s="55"/>
      <c r="D1128" s="42"/>
      <c r="E1128" s="42" t="s">
        <v>148</v>
      </c>
      <c r="F1128" s="70">
        <v>8.6631971566942667</v>
      </c>
      <c r="G1128" s="56">
        <v>5.6022691207706973E-3</v>
      </c>
    </row>
    <row r="1129" spans="2:7" x14ac:dyDescent="0.25">
      <c r="B1129" s="61"/>
      <c r="C1129" s="55"/>
      <c r="D1129" s="42"/>
      <c r="E1129" s="42" t="s">
        <v>323</v>
      </c>
      <c r="F1129" s="70">
        <v>8.6631971566942667</v>
      </c>
      <c r="G1129" s="56">
        <v>5.6022691207706973E-3</v>
      </c>
    </row>
    <row r="1130" spans="2:7" x14ac:dyDescent="0.25">
      <c r="B1130" s="61"/>
      <c r="C1130" s="55"/>
      <c r="D1130" s="42"/>
      <c r="E1130" s="42" t="s">
        <v>898</v>
      </c>
      <c r="F1130" s="70">
        <v>8.6631971566942667</v>
      </c>
      <c r="G1130" s="56">
        <v>5.6022691207706973E-3</v>
      </c>
    </row>
    <row r="1131" spans="2:7" x14ac:dyDescent="0.25">
      <c r="B1131" s="61"/>
      <c r="C1131" s="55"/>
      <c r="D1131" s="42"/>
      <c r="E1131" s="42" t="s">
        <v>149</v>
      </c>
      <c r="F1131" s="70">
        <v>112.20780281726813</v>
      </c>
      <c r="G1131" s="56">
        <v>7.2561930366199692E-2</v>
      </c>
    </row>
    <row r="1132" spans="2:7" x14ac:dyDescent="0.25">
      <c r="B1132" s="61"/>
      <c r="C1132" s="55"/>
      <c r="D1132" s="42"/>
      <c r="E1132" s="42" t="s">
        <v>230</v>
      </c>
      <c r="F1132" s="70">
        <v>16.033692652189764</v>
      </c>
      <c r="G1132" s="56">
        <v>1.0368580976814165E-2</v>
      </c>
    </row>
    <row r="1133" spans="2:7" x14ac:dyDescent="0.25">
      <c r="B1133" s="61"/>
      <c r="C1133" s="55"/>
      <c r="D1133" s="42"/>
      <c r="E1133" s="42" t="s">
        <v>58</v>
      </c>
      <c r="F1133" s="70">
        <v>13.051096419593529</v>
      </c>
      <c r="G1133" s="56">
        <v>8.4398119009898662E-3</v>
      </c>
    </row>
    <row r="1134" spans="2:7" x14ac:dyDescent="0.25">
      <c r="B1134" s="61"/>
      <c r="C1134" s="55"/>
      <c r="D1134" s="42"/>
      <c r="E1134" s="42" t="s">
        <v>147</v>
      </c>
      <c r="F1134" s="70">
        <v>114.01029875776986</v>
      </c>
      <c r="G1134" s="56">
        <v>7.3727558616964395E-2</v>
      </c>
    </row>
    <row r="1135" spans="2:7" x14ac:dyDescent="0.25">
      <c r="B1135" s="61"/>
      <c r="C1135" s="55"/>
      <c r="D1135" s="42"/>
      <c r="E1135" s="42" t="s">
        <v>240</v>
      </c>
      <c r="F1135" s="70">
        <v>8.6631971566942667</v>
      </c>
      <c r="G1135" s="56">
        <v>5.6022691207706973E-3</v>
      </c>
    </row>
    <row r="1136" spans="2:7" x14ac:dyDescent="0.25">
      <c r="B1136" s="61"/>
      <c r="C1136" s="55"/>
      <c r="D1136" s="42"/>
      <c r="E1136" s="42" t="s">
        <v>66</v>
      </c>
      <c r="F1136" s="70">
        <v>394.13924789213792</v>
      </c>
      <c r="G1136" s="56">
        <v>0.25487982067263448</v>
      </c>
    </row>
    <row r="1137" spans="2:7" x14ac:dyDescent="0.25">
      <c r="B1137" s="61"/>
      <c r="C1137" s="55"/>
      <c r="D1137" s="42"/>
      <c r="E1137" s="42" t="s">
        <v>57</v>
      </c>
      <c r="F1137" s="70">
        <v>7.3704954954954953</v>
      </c>
      <c r="G1137" s="56">
        <v>4.7663118560434667E-3</v>
      </c>
    </row>
    <row r="1138" spans="2:7" x14ac:dyDescent="0.25">
      <c r="B1138" s="61"/>
      <c r="C1138" s="55"/>
      <c r="D1138" s="42"/>
      <c r="E1138" s="42" t="s">
        <v>146</v>
      </c>
      <c r="F1138" s="70">
        <v>25.9895914700828</v>
      </c>
      <c r="G1138" s="56">
        <v>1.6806807362312094E-2</v>
      </c>
    </row>
    <row r="1139" spans="2:7" x14ac:dyDescent="0.25">
      <c r="B1139" s="61"/>
      <c r="C1139" s="55"/>
      <c r="D1139" s="42"/>
      <c r="E1139" s="42" t="s">
        <v>223</v>
      </c>
      <c r="F1139" s="70">
        <v>69.154997828227607</v>
      </c>
      <c r="G1139" s="56">
        <v>4.4720777084089718E-2</v>
      </c>
    </row>
    <row r="1140" spans="2:7" x14ac:dyDescent="0.25">
      <c r="B1140" s="61"/>
      <c r="C1140" s="55"/>
      <c r="D1140" s="42"/>
      <c r="E1140" s="42" t="s">
        <v>225</v>
      </c>
      <c r="F1140" s="70">
        <v>59.199099010334557</v>
      </c>
      <c r="G1140" s="56">
        <v>3.828255069859178E-2</v>
      </c>
    </row>
    <row r="1141" spans="2:7" x14ac:dyDescent="0.25">
      <c r="B1141" s="61"/>
      <c r="C1141" s="55"/>
      <c r="D1141" s="42"/>
      <c r="E1141" s="42" t="s">
        <v>922</v>
      </c>
      <c r="F1141" s="70">
        <v>8.6631971566942667</v>
      </c>
      <c r="G1141" s="56">
        <v>5.6022691207706973E-3</v>
      </c>
    </row>
    <row r="1142" spans="2:7" x14ac:dyDescent="0.25">
      <c r="B1142" s="61"/>
      <c r="C1142" s="55"/>
      <c r="D1142" s="42"/>
      <c r="E1142" s="42" t="s">
        <v>65</v>
      </c>
      <c r="F1142" s="70">
        <v>8.6631971566942667</v>
      </c>
      <c r="G1142" s="56">
        <v>5.6022691207706973E-3</v>
      </c>
    </row>
    <row r="1143" spans="2:7" x14ac:dyDescent="0.25">
      <c r="B1143" s="61"/>
      <c r="C1143" s="55"/>
      <c r="D1143" s="42"/>
      <c r="E1143" s="42" t="s">
        <v>160</v>
      </c>
      <c r="F1143" s="70">
        <v>29.084789071783291</v>
      </c>
      <c r="G1143" s="56">
        <v>1.8808392877804031E-2</v>
      </c>
    </row>
    <row r="1144" spans="2:7" x14ac:dyDescent="0.25">
      <c r="B1144" s="61"/>
      <c r="C1144" s="55"/>
      <c r="D1144" s="42"/>
      <c r="E1144" s="42" t="s">
        <v>321</v>
      </c>
      <c r="F1144" s="70">
        <v>8.6631971566942667</v>
      </c>
      <c r="G1144" s="56">
        <v>5.6022691207706973E-3</v>
      </c>
    </row>
    <row r="1145" spans="2:7" x14ac:dyDescent="0.25">
      <c r="B1145" s="61"/>
      <c r="C1145" s="55"/>
      <c r="D1145" s="42"/>
      <c r="E1145" s="42" t="s">
        <v>282</v>
      </c>
      <c r="F1145" s="70">
        <v>17.326394313388533</v>
      </c>
      <c r="G1145" s="56">
        <v>1.1204538241541395E-2</v>
      </c>
    </row>
    <row r="1146" spans="2:7" x14ac:dyDescent="0.25">
      <c r="B1146" s="61"/>
      <c r="C1146" s="55"/>
      <c r="D1146" s="42"/>
      <c r="E1146" s="42" t="s">
        <v>60</v>
      </c>
      <c r="F1146" s="70">
        <v>99.419887192105406</v>
      </c>
      <c r="G1146" s="56">
        <v>6.4292310786953341E-2</v>
      </c>
    </row>
    <row r="1147" spans="2:7" x14ac:dyDescent="0.25">
      <c r="B1147" s="61"/>
      <c r="C1147" s="55"/>
      <c r="D1147" s="42"/>
      <c r="E1147" s="42" t="s">
        <v>128</v>
      </c>
      <c r="F1147" s="70">
        <v>17.326394313388533</v>
      </c>
      <c r="G1147" s="56">
        <v>1.1204538241541395E-2</v>
      </c>
    </row>
    <row r="1148" spans="2:7" x14ac:dyDescent="0.25">
      <c r="B1148" s="61"/>
      <c r="C1148" s="55"/>
      <c r="D1148" s="42"/>
      <c r="E1148" s="42" t="s">
        <v>55</v>
      </c>
      <c r="F1148" s="70">
        <v>8.6631971566942667</v>
      </c>
      <c r="G1148" s="56">
        <v>5.6022691207706973E-3</v>
      </c>
    </row>
    <row r="1149" spans="2:7" x14ac:dyDescent="0.25">
      <c r="B1149" s="61"/>
      <c r="C1149" s="55"/>
      <c r="D1149" s="42" t="s">
        <v>848</v>
      </c>
      <c r="E1149" s="42"/>
      <c r="F1149" s="70">
        <v>1546.3729017542237</v>
      </c>
      <c r="G1149" s="56">
        <v>0.9682626195259556</v>
      </c>
    </row>
    <row r="1150" spans="2:7" x14ac:dyDescent="0.25">
      <c r="B1150" s="61"/>
      <c r="C1150" s="55" t="s">
        <v>367</v>
      </c>
      <c r="D1150" s="55"/>
      <c r="E1150" s="55"/>
      <c r="F1150" s="71">
        <v>1597.0593830331907</v>
      </c>
      <c r="G1150" s="64">
        <v>0.97108540755577166</v>
      </c>
    </row>
    <row r="1151" spans="2:7" x14ac:dyDescent="0.25">
      <c r="B1151" s="61"/>
      <c r="C1151" s="55" t="s">
        <v>375</v>
      </c>
      <c r="D1151" s="42" t="s">
        <v>695</v>
      </c>
      <c r="E1151" s="42" t="s">
        <v>695</v>
      </c>
      <c r="F1151" s="70">
        <v>4.1247184684684681</v>
      </c>
      <c r="G1151" s="56">
        <v>1</v>
      </c>
    </row>
    <row r="1152" spans="2:7" x14ac:dyDescent="0.25">
      <c r="B1152" s="61"/>
      <c r="C1152" s="55"/>
      <c r="D1152" s="42" t="s">
        <v>696</v>
      </c>
      <c r="E1152" s="42"/>
      <c r="F1152" s="70">
        <v>4.1247184684684681</v>
      </c>
      <c r="G1152" s="56">
        <v>1</v>
      </c>
    </row>
    <row r="1153" spans="2:7" x14ac:dyDescent="0.25">
      <c r="B1153" s="61"/>
      <c r="C1153" s="55" t="s">
        <v>751</v>
      </c>
      <c r="D1153" s="55"/>
      <c r="E1153" s="55"/>
      <c r="F1153" s="71">
        <v>4.1247184684684681</v>
      </c>
      <c r="G1153" s="64">
        <v>2.5080181473266343E-3</v>
      </c>
    </row>
    <row r="1154" spans="2:7" x14ac:dyDescent="0.25">
      <c r="B1154" s="61"/>
      <c r="C1154" s="55" t="s">
        <v>723</v>
      </c>
      <c r="D1154" s="42" t="s">
        <v>738</v>
      </c>
      <c r="E1154" s="42" t="s">
        <v>695</v>
      </c>
      <c r="F1154" s="70">
        <v>8.6631971566942667</v>
      </c>
      <c r="G1154" s="56">
        <v>1</v>
      </c>
    </row>
    <row r="1155" spans="2:7" x14ac:dyDescent="0.25">
      <c r="B1155" s="61"/>
      <c r="C1155" s="55"/>
      <c r="D1155" s="42" t="s">
        <v>923</v>
      </c>
      <c r="E1155" s="42"/>
      <c r="F1155" s="70">
        <v>8.6631971566942667</v>
      </c>
      <c r="G1155" s="56">
        <v>0.1994814412510881</v>
      </c>
    </row>
    <row r="1156" spans="2:7" x14ac:dyDescent="0.25">
      <c r="B1156" s="61"/>
      <c r="C1156" s="55"/>
      <c r="D1156" s="42" t="s">
        <v>725</v>
      </c>
      <c r="E1156" s="42" t="s">
        <v>204</v>
      </c>
      <c r="F1156" s="70">
        <v>4.3878992628992624</v>
      </c>
      <c r="G1156" s="56">
        <v>0.12621458477581007</v>
      </c>
    </row>
    <row r="1157" spans="2:7" x14ac:dyDescent="0.25">
      <c r="B1157" s="61"/>
      <c r="C1157" s="55"/>
      <c r="D1157" s="42"/>
      <c r="E1157" s="42" t="s">
        <v>207</v>
      </c>
      <c r="F1157" s="70">
        <v>4.3878992628992624</v>
      </c>
      <c r="G1157" s="56">
        <v>0.12621458477581007</v>
      </c>
    </row>
    <row r="1158" spans="2:7" x14ac:dyDescent="0.25">
      <c r="B1158" s="61"/>
      <c r="C1158" s="55"/>
      <c r="D1158" s="42"/>
      <c r="E1158" s="42" t="s">
        <v>146</v>
      </c>
      <c r="F1158" s="70">
        <v>8.6631971566942667</v>
      </c>
      <c r="G1158" s="56">
        <v>0.24919027681612665</v>
      </c>
    </row>
    <row r="1159" spans="2:7" x14ac:dyDescent="0.25">
      <c r="B1159" s="61"/>
      <c r="C1159" s="55"/>
      <c r="D1159" s="42"/>
      <c r="E1159" s="42" t="s">
        <v>78</v>
      </c>
      <c r="F1159" s="70">
        <v>8.6631971566942667</v>
      </c>
      <c r="G1159" s="56">
        <v>0.24919027681612665</v>
      </c>
    </row>
    <row r="1160" spans="2:7" x14ac:dyDescent="0.25">
      <c r="B1160" s="61"/>
      <c r="C1160" s="55"/>
      <c r="D1160" s="42"/>
      <c r="E1160" s="42" t="s">
        <v>871</v>
      </c>
      <c r="F1160" s="70">
        <v>8.6631971566942667</v>
      </c>
      <c r="G1160" s="56">
        <v>0.24919027681612665</v>
      </c>
    </row>
    <row r="1161" spans="2:7" x14ac:dyDescent="0.25">
      <c r="B1161" s="61"/>
      <c r="C1161" s="55"/>
      <c r="D1161" s="42" t="s">
        <v>846</v>
      </c>
      <c r="E1161" s="42"/>
      <c r="F1161" s="70">
        <v>34.765389995881321</v>
      </c>
      <c r="G1161" s="56">
        <v>0.80051855874891187</v>
      </c>
    </row>
    <row r="1162" spans="2:7" x14ac:dyDescent="0.25">
      <c r="B1162" s="57"/>
      <c r="C1162" s="55" t="s">
        <v>726</v>
      </c>
      <c r="D1162" s="55"/>
      <c r="E1162" s="55"/>
      <c r="F1162" s="71">
        <v>43.428587152575588</v>
      </c>
      <c r="G1162" s="64">
        <v>2.640657429690187E-2</v>
      </c>
    </row>
    <row r="1163" spans="2:7" x14ac:dyDescent="0.25">
      <c r="B1163" s="58" t="s">
        <v>39</v>
      </c>
      <c r="C1163" s="58"/>
      <c r="D1163" s="58"/>
      <c r="E1163" s="58"/>
      <c r="F1163" s="72">
        <v>1644.6126886542345</v>
      </c>
      <c r="G1163" s="60">
        <v>2.7450816582250497E-2</v>
      </c>
    </row>
    <row r="1164" spans="2:7" x14ac:dyDescent="0.25">
      <c r="B1164" s="61" t="s">
        <v>1</v>
      </c>
      <c r="C1164" s="55" t="s">
        <v>2</v>
      </c>
      <c r="D1164" s="42" t="s">
        <v>789</v>
      </c>
      <c r="E1164" s="42" t="s">
        <v>695</v>
      </c>
      <c r="F1164" s="70">
        <v>11.146922434401912</v>
      </c>
      <c r="G1164" s="56">
        <v>1</v>
      </c>
    </row>
    <row r="1165" spans="2:7" x14ac:dyDescent="0.25">
      <c r="B1165" s="61"/>
      <c r="C1165" s="55"/>
      <c r="D1165" s="42" t="s">
        <v>887</v>
      </c>
      <c r="E1165" s="42"/>
      <c r="F1165" s="70">
        <v>11.146922434401912</v>
      </c>
      <c r="G1165" s="56">
        <v>4.8212373301522544E-3</v>
      </c>
    </row>
    <row r="1166" spans="2:7" x14ac:dyDescent="0.25">
      <c r="B1166" s="61"/>
      <c r="C1166" s="55"/>
      <c r="D1166" s="42" t="s">
        <v>727</v>
      </c>
      <c r="E1166" s="42" t="s">
        <v>189</v>
      </c>
      <c r="F1166" s="70">
        <v>33.440767303205732</v>
      </c>
      <c r="G1166" s="56">
        <v>1.4765886523040724E-2</v>
      </c>
    </row>
    <row r="1167" spans="2:7" x14ac:dyDescent="0.25">
      <c r="B1167" s="61"/>
      <c r="C1167" s="55"/>
      <c r="D1167" s="42"/>
      <c r="E1167" s="42" t="s">
        <v>193</v>
      </c>
      <c r="F1167" s="70">
        <v>11.146922434401912</v>
      </c>
      <c r="G1167" s="56">
        <v>4.9219621743469087E-3</v>
      </c>
    </row>
    <row r="1168" spans="2:7" x14ac:dyDescent="0.25">
      <c r="B1168" s="61"/>
      <c r="C1168" s="55"/>
      <c r="D1168" s="42"/>
      <c r="E1168" s="42" t="s">
        <v>106</v>
      </c>
      <c r="F1168" s="70">
        <v>11.146922434401912</v>
      </c>
      <c r="G1168" s="56">
        <v>4.9219621743469087E-3</v>
      </c>
    </row>
    <row r="1169" spans="2:7" x14ac:dyDescent="0.25">
      <c r="B1169" s="61"/>
      <c r="C1169" s="55"/>
      <c r="D1169" s="42"/>
      <c r="E1169" s="42" t="s">
        <v>308</v>
      </c>
      <c r="F1169" s="70">
        <v>11.146922434401912</v>
      </c>
      <c r="G1169" s="56">
        <v>4.9219621743469087E-3</v>
      </c>
    </row>
    <row r="1170" spans="2:7" x14ac:dyDescent="0.25">
      <c r="B1170" s="61"/>
      <c r="C1170" s="55"/>
      <c r="D1170" s="42"/>
      <c r="E1170" s="42" t="s">
        <v>81</v>
      </c>
      <c r="F1170" s="70">
        <v>12.510357307978989</v>
      </c>
      <c r="G1170" s="56">
        <v>5.5239915608815155E-3</v>
      </c>
    </row>
    <row r="1171" spans="2:7" x14ac:dyDescent="0.25">
      <c r="B1171" s="61"/>
      <c r="C1171" s="55"/>
      <c r="D1171" s="42"/>
      <c r="E1171" s="42" t="s">
        <v>184</v>
      </c>
      <c r="F1171" s="70">
        <v>11.146922434401912</v>
      </c>
      <c r="G1171" s="56">
        <v>4.9219621743469087E-3</v>
      </c>
    </row>
    <row r="1172" spans="2:7" x14ac:dyDescent="0.25">
      <c r="B1172" s="61"/>
      <c r="C1172" s="55"/>
      <c r="D1172" s="42"/>
      <c r="E1172" s="42" t="s">
        <v>317</v>
      </c>
      <c r="F1172" s="70">
        <v>25.124799045038529</v>
      </c>
      <c r="G1172" s="56">
        <v>1.1093941961603156E-2</v>
      </c>
    </row>
    <row r="1173" spans="2:7" x14ac:dyDescent="0.25">
      <c r="B1173" s="61"/>
      <c r="C1173" s="55"/>
      <c r="D1173" s="42"/>
      <c r="E1173" s="42" t="s">
        <v>120</v>
      </c>
      <c r="F1173" s="70">
        <v>11.146922434401912</v>
      </c>
      <c r="G1173" s="56">
        <v>4.9219621743469087E-3</v>
      </c>
    </row>
    <row r="1174" spans="2:7" x14ac:dyDescent="0.25">
      <c r="B1174" s="61"/>
      <c r="C1174" s="55"/>
      <c r="D1174" s="42"/>
      <c r="E1174" s="42" t="s">
        <v>87</v>
      </c>
      <c r="F1174" s="70">
        <v>12.510357307978989</v>
      </c>
      <c r="G1174" s="56">
        <v>5.5239915608815155E-3</v>
      </c>
    </row>
    <row r="1175" spans="2:7" x14ac:dyDescent="0.25">
      <c r="B1175" s="61"/>
      <c r="C1175" s="55"/>
      <c r="D1175" s="42"/>
      <c r="E1175" s="42" t="s">
        <v>173</v>
      </c>
      <c r="F1175" s="70">
        <v>22.293844868803824</v>
      </c>
      <c r="G1175" s="56">
        <v>9.8439243486938173E-3</v>
      </c>
    </row>
    <row r="1176" spans="2:7" x14ac:dyDescent="0.25">
      <c r="B1176" s="61"/>
      <c r="C1176" s="55"/>
      <c r="D1176" s="42"/>
      <c r="E1176" s="42" t="s">
        <v>91</v>
      </c>
      <c r="F1176" s="70">
        <v>2.8309541762347052</v>
      </c>
      <c r="G1176" s="56">
        <v>1.2500176129093385E-3</v>
      </c>
    </row>
    <row r="1177" spans="2:7" x14ac:dyDescent="0.25">
      <c r="B1177" s="61"/>
      <c r="C1177" s="55"/>
      <c r="D1177" s="42"/>
      <c r="E1177" s="42" t="s">
        <v>123</v>
      </c>
      <c r="F1177" s="70">
        <v>25.124799045038529</v>
      </c>
      <c r="G1177" s="56">
        <v>1.1093941961603156E-2</v>
      </c>
    </row>
    <row r="1178" spans="2:7" x14ac:dyDescent="0.25">
      <c r="B1178" s="61"/>
      <c r="C1178" s="55"/>
      <c r="D1178" s="42"/>
      <c r="E1178" s="42" t="s">
        <v>315</v>
      </c>
      <c r="F1178" s="70">
        <v>47.418643913842359</v>
      </c>
      <c r="G1178" s="56">
        <v>2.0937866310296975E-2</v>
      </c>
    </row>
    <row r="1179" spans="2:7" x14ac:dyDescent="0.25">
      <c r="B1179" s="61"/>
      <c r="C1179" s="55"/>
      <c r="D1179" s="42"/>
      <c r="E1179" s="42" t="s">
        <v>178</v>
      </c>
      <c r="F1179" s="70">
        <v>11.146922434401912</v>
      </c>
      <c r="G1179" s="56">
        <v>4.9219621743469087E-3</v>
      </c>
    </row>
    <row r="1180" spans="2:7" x14ac:dyDescent="0.25">
      <c r="B1180" s="61"/>
      <c r="C1180" s="55"/>
      <c r="D1180" s="42"/>
      <c r="E1180" s="42" t="s">
        <v>104</v>
      </c>
      <c r="F1180" s="70">
        <v>11.146922434401912</v>
      </c>
      <c r="G1180" s="56">
        <v>4.9219621743469087E-3</v>
      </c>
    </row>
    <row r="1181" spans="2:7" x14ac:dyDescent="0.25">
      <c r="B1181" s="61"/>
      <c r="C1181" s="55"/>
      <c r="D1181" s="42"/>
      <c r="E1181" s="42" t="s">
        <v>168</v>
      </c>
      <c r="F1181" s="70">
        <v>11.146922434401912</v>
      </c>
      <c r="G1181" s="56">
        <v>4.9219621743469087E-3</v>
      </c>
    </row>
    <row r="1182" spans="2:7" x14ac:dyDescent="0.25">
      <c r="B1182" s="61"/>
      <c r="C1182" s="55"/>
      <c r="D1182" s="42"/>
      <c r="E1182" s="42" t="s">
        <v>840</v>
      </c>
      <c r="F1182" s="70">
        <v>18.172265660448399</v>
      </c>
      <c r="G1182" s="56">
        <v>8.0240267867001929E-3</v>
      </c>
    </row>
    <row r="1183" spans="2:7" x14ac:dyDescent="0.25">
      <c r="B1183" s="61"/>
      <c r="C1183" s="55"/>
      <c r="D1183" s="42"/>
      <c r="E1183" s="42" t="s">
        <v>180</v>
      </c>
      <c r="F1183" s="70">
        <v>320.174821587476</v>
      </c>
      <c r="G1183" s="56">
        <v>0.14137430042289348</v>
      </c>
    </row>
    <row r="1184" spans="2:7" x14ac:dyDescent="0.25">
      <c r="B1184" s="61"/>
      <c r="C1184" s="55"/>
      <c r="D1184" s="42"/>
      <c r="E1184" s="42" t="s">
        <v>90</v>
      </c>
      <c r="F1184" s="70">
        <v>832.94003349658533</v>
      </c>
      <c r="G1184" s="56">
        <v>0.36778755414291259</v>
      </c>
    </row>
    <row r="1185" spans="2:7" x14ac:dyDescent="0.25">
      <c r="B1185" s="61"/>
      <c r="C1185" s="55"/>
      <c r="D1185" s="42"/>
      <c r="E1185" s="42" t="s">
        <v>312</v>
      </c>
      <c r="F1185" s="70">
        <v>11.146922434401912</v>
      </c>
      <c r="G1185" s="56">
        <v>4.9219621743469087E-3</v>
      </c>
    </row>
    <row r="1186" spans="2:7" x14ac:dyDescent="0.25">
      <c r="B1186" s="61"/>
      <c r="C1186" s="55"/>
      <c r="D1186" s="42"/>
      <c r="E1186" s="42" t="s">
        <v>171</v>
      </c>
      <c r="F1186" s="70">
        <v>11.146922434401912</v>
      </c>
      <c r="G1186" s="56">
        <v>4.9219621743469087E-3</v>
      </c>
    </row>
    <row r="1187" spans="2:7" x14ac:dyDescent="0.25">
      <c r="B1187" s="61"/>
      <c r="C1187" s="55"/>
      <c r="D1187" s="42"/>
      <c r="E1187" s="42" t="s">
        <v>273</v>
      </c>
      <c r="F1187" s="70">
        <v>22.293844868803824</v>
      </c>
      <c r="G1187" s="56">
        <v>9.8439243486938173E-3</v>
      </c>
    </row>
    <row r="1188" spans="2:7" x14ac:dyDescent="0.25">
      <c r="B1188" s="61"/>
      <c r="C1188" s="55"/>
      <c r="D1188" s="42"/>
      <c r="E1188" s="42" t="s">
        <v>256</v>
      </c>
      <c r="F1188" s="70">
        <v>22.293844868803824</v>
      </c>
      <c r="G1188" s="56">
        <v>9.8439243486938173E-3</v>
      </c>
    </row>
    <row r="1189" spans="2:7" x14ac:dyDescent="0.25">
      <c r="B1189" s="61"/>
      <c r="C1189" s="55"/>
      <c r="D1189" s="42"/>
      <c r="E1189" s="42" t="s">
        <v>258</v>
      </c>
      <c r="F1189" s="70">
        <v>2.8309541762347052</v>
      </c>
      <c r="G1189" s="56">
        <v>1.2500176129093385E-3</v>
      </c>
    </row>
    <row r="1190" spans="2:7" x14ac:dyDescent="0.25">
      <c r="B1190" s="61"/>
      <c r="C1190" s="55"/>
      <c r="D1190" s="42"/>
      <c r="E1190" s="42" t="s">
        <v>267</v>
      </c>
      <c r="F1190" s="70">
        <v>13.977876610636617</v>
      </c>
      <c r="G1190" s="56">
        <v>6.1719797872562474E-3</v>
      </c>
    </row>
    <row r="1191" spans="2:7" x14ac:dyDescent="0.25">
      <c r="B1191" s="61"/>
      <c r="C1191" s="55"/>
      <c r="D1191" s="42"/>
      <c r="E1191" s="42" t="s">
        <v>316</v>
      </c>
      <c r="F1191" s="70">
        <v>68.244969479988555</v>
      </c>
      <c r="G1191" s="56">
        <v>3.0133802432616062E-2</v>
      </c>
    </row>
    <row r="1192" spans="2:7" x14ac:dyDescent="0.25">
      <c r="B1192" s="61"/>
      <c r="C1192" s="55"/>
      <c r="D1192" s="42"/>
      <c r="E1192" s="42" t="s">
        <v>272</v>
      </c>
      <c r="F1192" s="70">
        <v>2.8309541762347052</v>
      </c>
      <c r="G1192" s="56">
        <v>1.2500176129093385E-3</v>
      </c>
    </row>
    <row r="1193" spans="2:7" x14ac:dyDescent="0.25">
      <c r="B1193" s="61"/>
      <c r="C1193" s="55"/>
      <c r="D1193" s="42"/>
      <c r="E1193" s="42" t="s">
        <v>175</v>
      </c>
      <c r="F1193" s="70">
        <v>22.293844868803824</v>
      </c>
      <c r="G1193" s="56">
        <v>9.8439243486938173E-3</v>
      </c>
    </row>
    <row r="1194" spans="2:7" x14ac:dyDescent="0.25">
      <c r="B1194" s="61"/>
      <c r="C1194" s="55"/>
      <c r="D1194" s="42"/>
      <c r="E1194" s="42" t="s">
        <v>52</v>
      </c>
      <c r="F1194" s="70">
        <v>22.293844868803824</v>
      </c>
      <c r="G1194" s="56">
        <v>9.8439243486938173E-3</v>
      </c>
    </row>
    <row r="1195" spans="2:7" x14ac:dyDescent="0.25">
      <c r="B1195" s="61"/>
      <c r="C1195" s="55"/>
      <c r="D1195" s="42"/>
      <c r="E1195" s="42" t="s">
        <v>307</v>
      </c>
      <c r="F1195" s="70">
        <v>11.146922434401912</v>
      </c>
      <c r="G1195" s="56">
        <v>4.9219621743469087E-3</v>
      </c>
    </row>
    <row r="1196" spans="2:7" x14ac:dyDescent="0.25">
      <c r="B1196" s="61"/>
      <c r="C1196" s="55"/>
      <c r="D1196" s="42"/>
      <c r="E1196" s="42" t="s">
        <v>110</v>
      </c>
      <c r="F1196" s="70">
        <v>11.146922434401912</v>
      </c>
      <c r="G1196" s="56">
        <v>4.9219621743469087E-3</v>
      </c>
    </row>
    <row r="1197" spans="2:7" x14ac:dyDescent="0.25">
      <c r="B1197" s="61"/>
      <c r="C1197" s="55"/>
      <c r="D1197" s="42"/>
      <c r="E1197" s="42" t="s">
        <v>127</v>
      </c>
      <c r="F1197" s="70">
        <v>339.25264915134716</v>
      </c>
      <c r="G1197" s="56">
        <v>0.14979818120170726</v>
      </c>
    </row>
    <row r="1198" spans="2:7" x14ac:dyDescent="0.25">
      <c r="B1198" s="61"/>
      <c r="C1198" s="55"/>
      <c r="D1198" s="42"/>
      <c r="E1198" s="42" t="s">
        <v>183</v>
      </c>
      <c r="F1198" s="70">
        <v>11.146922434401912</v>
      </c>
      <c r="G1198" s="56">
        <v>4.9219621743469087E-3</v>
      </c>
    </row>
    <row r="1199" spans="2:7" x14ac:dyDescent="0.25">
      <c r="B1199" s="61"/>
      <c r="C1199" s="55"/>
      <c r="D1199" s="42"/>
      <c r="E1199" s="42" t="s">
        <v>192</v>
      </c>
      <c r="F1199" s="70">
        <v>11.146922434401912</v>
      </c>
      <c r="G1199" s="56">
        <v>4.9219621743469087E-3</v>
      </c>
    </row>
    <row r="1200" spans="2:7" x14ac:dyDescent="0.25">
      <c r="B1200" s="61"/>
      <c r="C1200" s="55"/>
      <c r="D1200" s="42"/>
      <c r="E1200" s="42" t="s">
        <v>861</v>
      </c>
      <c r="F1200" s="70">
        <v>11.146922434401912</v>
      </c>
      <c r="G1200" s="56">
        <v>4.9219621743469087E-3</v>
      </c>
    </row>
    <row r="1201" spans="2:7" x14ac:dyDescent="0.25">
      <c r="B1201" s="61"/>
      <c r="C1201" s="55"/>
      <c r="D1201" s="42"/>
      <c r="E1201" s="42" t="s">
        <v>214</v>
      </c>
      <c r="F1201" s="70">
        <v>40.466110529252219</v>
      </c>
      <c r="G1201" s="56">
        <v>1.7867951135394008E-2</v>
      </c>
    </row>
    <row r="1202" spans="2:7" x14ac:dyDescent="0.25">
      <c r="B1202" s="61"/>
      <c r="C1202" s="55"/>
      <c r="D1202" s="42"/>
      <c r="E1202" s="42" t="s">
        <v>111</v>
      </c>
      <c r="F1202" s="70">
        <v>11.146922434401912</v>
      </c>
      <c r="G1202" s="56">
        <v>4.9219621743469087E-3</v>
      </c>
    </row>
    <row r="1203" spans="2:7" x14ac:dyDescent="0.25">
      <c r="B1203" s="61"/>
      <c r="C1203" s="55"/>
      <c r="D1203" s="42"/>
      <c r="E1203" s="42" t="s">
        <v>181</v>
      </c>
      <c r="F1203" s="70">
        <v>11.146922434401912</v>
      </c>
      <c r="G1203" s="56">
        <v>4.9219621743469087E-3</v>
      </c>
    </row>
    <row r="1204" spans="2:7" x14ac:dyDescent="0.25">
      <c r="B1204" s="61"/>
      <c r="C1204" s="55"/>
      <c r="D1204" s="42"/>
      <c r="E1204" s="42" t="s">
        <v>213</v>
      </c>
      <c r="F1204" s="70">
        <v>11.146922434401912</v>
      </c>
      <c r="G1204" s="56">
        <v>4.9219621743469087E-3</v>
      </c>
    </row>
    <row r="1205" spans="2:7" x14ac:dyDescent="0.25">
      <c r="B1205" s="61"/>
      <c r="C1205" s="55"/>
      <c r="D1205" s="42"/>
      <c r="E1205" s="42" t="s">
        <v>271</v>
      </c>
      <c r="F1205" s="70">
        <v>11.146922434401912</v>
      </c>
      <c r="G1205" s="56">
        <v>4.9219621743469087E-3</v>
      </c>
    </row>
    <row r="1206" spans="2:7" x14ac:dyDescent="0.25">
      <c r="B1206" s="61"/>
      <c r="C1206" s="55"/>
      <c r="D1206" s="42"/>
      <c r="E1206" s="42" t="s">
        <v>305</v>
      </c>
      <c r="F1206" s="70">
        <v>2.8309541762347052</v>
      </c>
      <c r="G1206" s="56">
        <v>1.2500176129093385E-3</v>
      </c>
    </row>
    <row r="1207" spans="2:7" x14ac:dyDescent="0.25">
      <c r="B1207" s="61"/>
      <c r="C1207" s="55"/>
      <c r="D1207" s="42"/>
      <c r="E1207" s="42" t="s">
        <v>863</v>
      </c>
      <c r="F1207" s="70">
        <v>11.146922434401912</v>
      </c>
      <c r="G1207" s="56">
        <v>4.9219621743469087E-3</v>
      </c>
    </row>
    <row r="1208" spans="2:7" x14ac:dyDescent="0.25">
      <c r="B1208" s="61"/>
      <c r="C1208" s="55"/>
      <c r="D1208" s="42"/>
      <c r="E1208" s="42" t="s">
        <v>185</v>
      </c>
      <c r="F1208" s="70">
        <v>11.146922434401912</v>
      </c>
      <c r="G1208" s="56">
        <v>4.9219621743469087E-3</v>
      </c>
    </row>
    <row r="1209" spans="2:7" x14ac:dyDescent="0.25">
      <c r="B1209" s="61"/>
      <c r="C1209" s="55"/>
      <c r="D1209" s="42"/>
      <c r="E1209" s="42" t="s">
        <v>894</v>
      </c>
      <c r="F1209" s="70">
        <v>22.293844868803824</v>
      </c>
      <c r="G1209" s="56">
        <v>9.8439243486938173E-3</v>
      </c>
    </row>
    <row r="1210" spans="2:7" x14ac:dyDescent="0.25">
      <c r="B1210" s="61"/>
      <c r="C1210" s="55"/>
      <c r="D1210" s="42"/>
      <c r="E1210" s="42" t="s">
        <v>319</v>
      </c>
      <c r="F1210" s="70">
        <v>2.8309541762347052</v>
      </c>
      <c r="G1210" s="56">
        <v>1.2500176129093385E-3</v>
      </c>
    </row>
    <row r="1211" spans="2:7" x14ac:dyDescent="0.25">
      <c r="B1211" s="61"/>
      <c r="C1211" s="55"/>
      <c r="D1211" s="42"/>
      <c r="E1211" s="42" t="s">
        <v>187</v>
      </c>
      <c r="F1211" s="70">
        <v>37.635156353017521</v>
      </c>
      <c r="G1211" s="56">
        <v>1.6617933522484672E-2</v>
      </c>
    </row>
    <row r="1212" spans="2:7" x14ac:dyDescent="0.25">
      <c r="B1212" s="61"/>
      <c r="C1212" s="55"/>
      <c r="D1212" s="42"/>
      <c r="E1212" s="42" t="s">
        <v>257</v>
      </c>
      <c r="F1212" s="70">
        <v>11.146922434401912</v>
      </c>
      <c r="G1212" s="56">
        <v>4.9219621743469087E-3</v>
      </c>
    </row>
    <row r="1213" spans="2:7" x14ac:dyDescent="0.25">
      <c r="B1213" s="61"/>
      <c r="C1213" s="55"/>
      <c r="D1213" s="42"/>
      <c r="E1213" s="42" t="s">
        <v>924</v>
      </c>
      <c r="F1213" s="70">
        <v>11.146922434401912</v>
      </c>
      <c r="G1213" s="56">
        <v>4.9219621743469087E-3</v>
      </c>
    </row>
    <row r="1214" spans="2:7" x14ac:dyDescent="0.25">
      <c r="B1214" s="61"/>
      <c r="C1214" s="55"/>
      <c r="D1214" s="42"/>
      <c r="E1214" s="42" t="s">
        <v>261</v>
      </c>
      <c r="F1214" s="70">
        <v>22.293844868803824</v>
      </c>
      <c r="G1214" s="56">
        <v>9.8439243486938173E-3</v>
      </c>
    </row>
    <row r="1215" spans="2:7" x14ac:dyDescent="0.25">
      <c r="B1215" s="61"/>
      <c r="C1215" s="55"/>
      <c r="D1215" s="42"/>
      <c r="E1215" s="42" t="s">
        <v>93</v>
      </c>
      <c r="F1215" s="70">
        <v>11.146922434401912</v>
      </c>
      <c r="G1215" s="56">
        <v>4.9219621743469087E-3</v>
      </c>
    </row>
    <row r="1216" spans="2:7" x14ac:dyDescent="0.25">
      <c r="B1216" s="61"/>
      <c r="C1216" s="55"/>
      <c r="D1216" s="42" t="s">
        <v>845</v>
      </c>
      <c r="E1216" s="42"/>
      <c r="F1216" s="70">
        <v>2264.7314301802794</v>
      </c>
      <c r="G1216" s="56">
        <v>0.97953563220789708</v>
      </c>
    </row>
    <row r="1217" spans="2:7" x14ac:dyDescent="0.25">
      <c r="B1217" s="61"/>
      <c r="C1217" s="55"/>
      <c r="D1217" s="42" t="s">
        <v>776</v>
      </c>
      <c r="E1217" s="42" t="s">
        <v>695</v>
      </c>
      <c r="F1217" s="70">
        <v>11.146922434401912</v>
      </c>
      <c r="G1217" s="56">
        <v>1</v>
      </c>
    </row>
    <row r="1218" spans="2:7" x14ac:dyDescent="0.25">
      <c r="B1218" s="61"/>
      <c r="C1218" s="55"/>
      <c r="D1218" s="42" t="s">
        <v>866</v>
      </c>
      <c r="E1218" s="42"/>
      <c r="F1218" s="70">
        <v>11.146922434401912</v>
      </c>
      <c r="G1218" s="56">
        <v>4.8212373301522544E-3</v>
      </c>
    </row>
    <row r="1219" spans="2:7" x14ac:dyDescent="0.25">
      <c r="B1219" s="61"/>
      <c r="C1219" s="55"/>
      <c r="D1219" s="42" t="s">
        <v>728</v>
      </c>
      <c r="E1219" s="42" t="s">
        <v>695</v>
      </c>
      <c r="F1219" s="70">
        <v>1.3634348735770774</v>
      </c>
      <c r="G1219" s="56">
        <v>1</v>
      </c>
    </row>
    <row r="1220" spans="2:7" x14ac:dyDescent="0.25">
      <c r="B1220" s="61"/>
      <c r="C1220" s="55"/>
      <c r="D1220" s="42" t="s">
        <v>867</v>
      </c>
      <c r="E1220" s="42"/>
      <c r="F1220" s="70">
        <v>1.3634348735770774</v>
      </c>
      <c r="G1220" s="56">
        <v>5.8970923574690897E-4</v>
      </c>
    </row>
    <row r="1221" spans="2:7" x14ac:dyDescent="0.25">
      <c r="B1221" s="61"/>
      <c r="C1221" s="55"/>
      <c r="D1221" s="42" t="s">
        <v>827</v>
      </c>
      <c r="E1221" s="42" t="s">
        <v>695</v>
      </c>
      <c r="F1221" s="70">
        <v>22.293844868803824</v>
      </c>
      <c r="G1221" s="56">
        <v>1</v>
      </c>
    </row>
    <row r="1222" spans="2:7" x14ac:dyDescent="0.25">
      <c r="B1222" s="61"/>
      <c r="C1222" s="55"/>
      <c r="D1222" s="42" t="s">
        <v>905</v>
      </c>
      <c r="E1222" s="42"/>
      <c r="F1222" s="70">
        <v>22.293844868803824</v>
      </c>
      <c r="G1222" s="56">
        <v>9.6424746603045088E-3</v>
      </c>
    </row>
    <row r="1223" spans="2:7" x14ac:dyDescent="0.25">
      <c r="B1223" s="61"/>
      <c r="C1223" s="55"/>
      <c r="D1223" s="42" t="s">
        <v>729</v>
      </c>
      <c r="E1223" s="42" t="s">
        <v>73</v>
      </c>
      <c r="F1223" s="70">
        <v>1.3634348735770774</v>
      </c>
      <c r="G1223" s="56">
        <v>1</v>
      </c>
    </row>
    <row r="1224" spans="2:7" x14ac:dyDescent="0.25">
      <c r="B1224" s="61"/>
      <c r="C1224" s="55"/>
      <c r="D1224" s="42" t="s">
        <v>848</v>
      </c>
      <c r="E1224" s="42"/>
      <c r="F1224" s="70">
        <v>1.3634348735770774</v>
      </c>
      <c r="G1224" s="56">
        <v>5.8970923574690897E-4</v>
      </c>
    </row>
    <row r="1225" spans="2:7" x14ac:dyDescent="0.25">
      <c r="B1225" s="61"/>
      <c r="C1225" s="55" t="s">
        <v>367</v>
      </c>
      <c r="D1225" s="55"/>
      <c r="E1225" s="55"/>
      <c r="F1225" s="71">
        <v>2312.0459896650414</v>
      </c>
      <c r="G1225" s="64">
        <v>0.99520189547051929</v>
      </c>
    </row>
    <row r="1226" spans="2:7" x14ac:dyDescent="0.25">
      <c r="B1226" s="61"/>
      <c r="C1226" s="55" t="s">
        <v>375</v>
      </c>
      <c r="D1226" s="42" t="s">
        <v>695</v>
      </c>
      <c r="E1226" s="42" t="s">
        <v>695</v>
      </c>
      <c r="F1226" s="70">
        <v>11.146922434401912</v>
      </c>
      <c r="G1226" s="56">
        <v>1</v>
      </c>
    </row>
    <row r="1227" spans="2:7" x14ac:dyDescent="0.25">
      <c r="B1227" s="61"/>
      <c r="C1227" s="55"/>
      <c r="D1227" s="42" t="s">
        <v>696</v>
      </c>
      <c r="E1227" s="42"/>
      <c r="F1227" s="70">
        <v>11.146922434401912</v>
      </c>
      <c r="G1227" s="56">
        <v>1</v>
      </c>
    </row>
    <row r="1228" spans="2:7" x14ac:dyDescent="0.25">
      <c r="B1228" s="57"/>
      <c r="C1228" s="55" t="s">
        <v>751</v>
      </c>
      <c r="D1228" s="55"/>
      <c r="E1228" s="55"/>
      <c r="F1228" s="71">
        <v>11.146922434401912</v>
      </c>
      <c r="G1228" s="64">
        <v>4.7981045294807501E-3</v>
      </c>
    </row>
    <row r="1229" spans="2:7" x14ac:dyDescent="0.25">
      <c r="B1229" s="58" t="s">
        <v>40</v>
      </c>
      <c r="C1229" s="58"/>
      <c r="D1229" s="58"/>
      <c r="E1229" s="58"/>
      <c r="F1229" s="72">
        <v>2323.1929120994432</v>
      </c>
      <c r="G1229" s="60">
        <v>3.877724096085583E-2</v>
      </c>
    </row>
    <row r="1230" spans="2:7" x14ac:dyDescent="0.25">
      <c r="B1230" s="61" t="s">
        <v>4</v>
      </c>
      <c r="C1230" s="55" t="s">
        <v>2</v>
      </c>
      <c r="D1230" s="42" t="s">
        <v>727</v>
      </c>
      <c r="E1230" s="42" t="s">
        <v>84</v>
      </c>
      <c r="F1230" s="70">
        <v>12.998132935026142</v>
      </c>
      <c r="G1230" s="56">
        <v>0.11633141677983741</v>
      </c>
    </row>
    <row r="1231" spans="2:7" x14ac:dyDescent="0.25">
      <c r="B1231" s="61"/>
      <c r="C1231" s="55"/>
      <c r="D1231" s="42"/>
      <c r="E1231" s="42" t="s">
        <v>90</v>
      </c>
      <c r="F1231" s="70">
        <v>34.466593899006149</v>
      </c>
      <c r="G1231" s="56">
        <v>0.30847104887211413</v>
      </c>
    </row>
    <row r="1232" spans="2:7" x14ac:dyDescent="0.25">
      <c r="B1232" s="61"/>
      <c r="C1232" s="55"/>
      <c r="D1232" s="42"/>
      <c r="E1232" s="42" t="s">
        <v>89</v>
      </c>
      <c r="F1232" s="70">
        <v>12.56902482630638</v>
      </c>
      <c r="G1232" s="56">
        <v>0.11249096103987724</v>
      </c>
    </row>
    <row r="1233" spans="2:7" x14ac:dyDescent="0.25">
      <c r="B1233" s="61"/>
      <c r="C1233" s="55"/>
      <c r="D1233" s="42"/>
      <c r="E1233" s="42" t="s">
        <v>53</v>
      </c>
      <c r="F1233" s="70">
        <v>34.466593899006149</v>
      </c>
      <c r="G1233" s="56">
        <v>0.30847104887211413</v>
      </c>
    </row>
    <row r="1234" spans="2:7" x14ac:dyDescent="0.25">
      <c r="B1234" s="61"/>
      <c r="C1234" s="55"/>
      <c r="D1234" s="42"/>
      <c r="E1234" s="42" t="s">
        <v>93</v>
      </c>
      <c r="F1234" s="70">
        <v>17.233296949503075</v>
      </c>
      <c r="G1234" s="56">
        <v>0.15423552443605706</v>
      </c>
    </row>
    <row r="1235" spans="2:7" x14ac:dyDescent="0.25">
      <c r="B1235" s="61"/>
      <c r="C1235" s="55"/>
      <c r="D1235" s="42" t="s">
        <v>845</v>
      </c>
      <c r="E1235" s="42"/>
      <c r="F1235" s="70">
        <v>111.73364250884789</v>
      </c>
      <c r="G1235" s="56">
        <v>2.3595804521547387E-2</v>
      </c>
    </row>
    <row r="1236" spans="2:7" x14ac:dyDescent="0.25">
      <c r="B1236" s="61"/>
      <c r="C1236" s="55"/>
      <c r="D1236" s="42" t="s">
        <v>728</v>
      </c>
      <c r="E1236" s="42" t="s">
        <v>695</v>
      </c>
      <c r="F1236" s="70">
        <v>30.231429884529216</v>
      </c>
      <c r="G1236" s="56">
        <v>1</v>
      </c>
    </row>
    <row r="1237" spans="2:7" x14ac:dyDescent="0.25">
      <c r="B1237" s="61"/>
      <c r="C1237" s="55"/>
      <c r="D1237" s="42" t="s">
        <v>867</v>
      </c>
      <c r="E1237" s="42"/>
      <c r="F1237" s="70">
        <v>30.231429884529216</v>
      </c>
      <c r="G1237" s="56">
        <v>6.3842446549232483E-3</v>
      </c>
    </row>
    <row r="1238" spans="2:7" x14ac:dyDescent="0.25">
      <c r="B1238" s="61"/>
      <c r="C1238" s="55"/>
      <c r="D1238" s="42" t="s">
        <v>729</v>
      </c>
      <c r="E1238" s="42" t="s">
        <v>63</v>
      </c>
      <c r="F1238" s="70">
        <v>128.5378313496312</v>
      </c>
      <c r="G1238" s="56">
        <v>2.8195005622891133E-2</v>
      </c>
    </row>
    <row r="1239" spans="2:7" x14ac:dyDescent="0.25">
      <c r="B1239" s="61"/>
      <c r="C1239" s="55"/>
      <c r="D1239" s="42"/>
      <c r="E1239" s="42" t="s">
        <v>355</v>
      </c>
      <c r="F1239" s="70">
        <v>17.233296949503075</v>
      </c>
      <c r="G1239" s="56">
        <v>3.7801548329419975E-3</v>
      </c>
    </row>
    <row r="1240" spans="2:7" x14ac:dyDescent="0.25">
      <c r="B1240" s="61"/>
      <c r="C1240" s="55"/>
      <c r="D1240" s="42"/>
      <c r="E1240" s="42" t="s">
        <v>235</v>
      </c>
      <c r="F1240" s="70">
        <v>34.466593899006149</v>
      </c>
      <c r="G1240" s="56">
        <v>7.5603096658839949E-3</v>
      </c>
    </row>
    <row r="1241" spans="2:7" x14ac:dyDescent="0.25">
      <c r="B1241" s="61"/>
      <c r="C1241" s="55"/>
      <c r="D1241" s="42"/>
      <c r="E1241" s="42" t="s">
        <v>910</v>
      </c>
      <c r="F1241" s="70">
        <v>30.231429884529216</v>
      </c>
      <c r="G1241" s="56">
        <v>6.6313187847694757E-3</v>
      </c>
    </row>
    <row r="1242" spans="2:7" x14ac:dyDescent="0.25">
      <c r="B1242" s="61"/>
      <c r="C1242" s="55"/>
      <c r="D1242" s="42"/>
      <c r="E1242" s="42" t="s">
        <v>249</v>
      </c>
      <c r="F1242" s="70">
        <v>17.233296949503075</v>
      </c>
      <c r="G1242" s="56">
        <v>3.7801548329419975E-3</v>
      </c>
    </row>
    <row r="1243" spans="2:7" x14ac:dyDescent="0.25">
      <c r="B1243" s="61"/>
      <c r="C1243" s="55"/>
      <c r="D1243" s="42"/>
      <c r="E1243" s="42" t="s">
        <v>141</v>
      </c>
      <c r="F1243" s="70">
        <v>17.233296949503075</v>
      </c>
      <c r="G1243" s="56">
        <v>3.7801548329419975E-3</v>
      </c>
    </row>
    <row r="1244" spans="2:7" x14ac:dyDescent="0.25">
      <c r="B1244" s="61"/>
      <c r="C1244" s="55"/>
      <c r="D1244" s="42"/>
      <c r="E1244" s="42" t="s">
        <v>62</v>
      </c>
      <c r="F1244" s="70">
        <v>47.091588116061544</v>
      </c>
      <c r="G1244" s="56">
        <v>1.0329624965522168E-2</v>
      </c>
    </row>
    <row r="1245" spans="2:7" x14ac:dyDescent="0.25">
      <c r="B1245" s="61"/>
      <c r="C1245" s="55"/>
      <c r="D1245" s="42"/>
      <c r="E1245" s="42" t="s">
        <v>70</v>
      </c>
      <c r="F1245" s="70">
        <v>30.231429884529216</v>
      </c>
      <c r="G1245" s="56">
        <v>6.6313187847694757E-3</v>
      </c>
    </row>
    <row r="1246" spans="2:7" x14ac:dyDescent="0.25">
      <c r="B1246" s="61"/>
      <c r="C1246" s="55"/>
      <c r="D1246" s="42"/>
      <c r="E1246" s="42" t="s">
        <v>56</v>
      </c>
      <c r="F1246" s="70">
        <v>76.89390989187099</v>
      </c>
      <c r="G1246" s="56">
        <v>1.6866818111083738E-2</v>
      </c>
    </row>
    <row r="1247" spans="2:7" x14ac:dyDescent="0.25">
      <c r="B1247" s="61"/>
      <c r="C1247" s="55"/>
      <c r="D1247" s="42"/>
      <c r="E1247" s="42" t="s">
        <v>346</v>
      </c>
      <c r="F1247" s="70">
        <v>17.233296949503075</v>
      </c>
      <c r="G1247" s="56">
        <v>3.7801548329419975E-3</v>
      </c>
    </row>
    <row r="1248" spans="2:7" x14ac:dyDescent="0.25">
      <c r="B1248" s="61"/>
      <c r="C1248" s="55"/>
      <c r="D1248" s="42"/>
      <c r="E1248" s="42" t="s">
        <v>332</v>
      </c>
      <c r="F1248" s="70">
        <v>30.231429884529216</v>
      </c>
      <c r="G1248" s="56">
        <v>6.6313187847694757E-3</v>
      </c>
    </row>
    <row r="1249" spans="2:7" x14ac:dyDescent="0.25">
      <c r="B1249" s="61"/>
      <c r="C1249" s="55"/>
      <c r="D1249" s="42"/>
      <c r="E1249" s="42" t="s">
        <v>911</v>
      </c>
      <c r="F1249" s="70">
        <v>25.567157761332524</v>
      </c>
      <c r="G1249" s="56">
        <v>5.6082022644470533E-3</v>
      </c>
    </row>
    <row r="1250" spans="2:7" x14ac:dyDescent="0.25">
      <c r="B1250" s="61"/>
      <c r="C1250" s="55"/>
      <c r="D1250" s="42"/>
      <c r="E1250" s="42" t="s">
        <v>155</v>
      </c>
      <c r="F1250" s="70">
        <v>150.86450853105075</v>
      </c>
      <c r="G1250" s="56">
        <v>3.3092402615363462E-2</v>
      </c>
    </row>
    <row r="1251" spans="2:7" x14ac:dyDescent="0.25">
      <c r="B1251" s="61"/>
      <c r="C1251" s="55"/>
      <c r="D1251" s="42"/>
      <c r="E1251" s="42" t="s">
        <v>151</v>
      </c>
      <c r="F1251" s="70">
        <v>351.74391643085437</v>
      </c>
      <c r="G1251" s="56">
        <v>7.7155663803053123E-2</v>
      </c>
    </row>
    <row r="1252" spans="2:7" x14ac:dyDescent="0.25">
      <c r="B1252" s="61"/>
      <c r="C1252" s="55"/>
      <c r="D1252" s="42"/>
      <c r="E1252" s="42" t="s">
        <v>921</v>
      </c>
      <c r="F1252" s="70">
        <v>17.233296949503075</v>
      </c>
      <c r="G1252" s="56">
        <v>3.7801548329419975E-3</v>
      </c>
    </row>
    <row r="1253" spans="2:7" x14ac:dyDescent="0.25">
      <c r="B1253" s="61"/>
      <c r="C1253" s="55"/>
      <c r="D1253" s="42"/>
      <c r="E1253" s="42" t="s">
        <v>133</v>
      </c>
      <c r="F1253" s="70">
        <v>17.233296949503075</v>
      </c>
      <c r="G1253" s="56">
        <v>3.7801548329419975E-3</v>
      </c>
    </row>
    <row r="1254" spans="2:7" x14ac:dyDescent="0.25">
      <c r="B1254" s="61"/>
      <c r="C1254" s="55"/>
      <c r="D1254" s="42"/>
      <c r="E1254" s="42" t="s">
        <v>227</v>
      </c>
      <c r="F1254" s="70">
        <v>12.998132935026142</v>
      </c>
      <c r="G1254" s="56">
        <v>2.8511639518274787E-3</v>
      </c>
    </row>
    <row r="1255" spans="2:7" x14ac:dyDescent="0.25">
      <c r="B1255" s="61"/>
      <c r="C1255" s="55"/>
      <c r="D1255" s="42"/>
      <c r="E1255" s="42" t="s">
        <v>348</v>
      </c>
      <c r="F1255" s="70">
        <v>12.56902482630638</v>
      </c>
      <c r="G1255" s="56">
        <v>2.7570383126195742E-3</v>
      </c>
    </row>
    <row r="1256" spans="2:7" x14ac:dyDescent="0.25">
      <c r="B1256" s="61"/>
      <c r="C1256" s="55"/>
      <c r="D1256" s="42"/>
      <c r="E1256" s="42" t="s">
        <v>137</v>
      </c>
      <c r="F1256" s="70">
        <v>12.56902482630638</v>
      </c>
      <c r="G1256" s="56">
        <v>2.7570383126195742E-3</v>
      </c>
    </row>
    <row r="1257" spans="2:7" x14ac:dyDescent="0.25">
      <c r="B1257" s="61"/>
      <c r="C1257" s="55"/>
      <c r="D1257" s="42"/>
      <c r="E1257" s="42" t="s">
        <v>140</v>
      </c>
      <c r="F1257" s="70">
        <v>17.233296949503075</v>
      </c>
      <c r="G1257" s="56">
        <v>3.7801548329419975E-3</v>
      </c>
    </row>
    <row r="1258" spans="2:7" x14ac:dyDescent="0.25">
      <c r="B1258" s="61"/>
      <c r="C1258" s="55"/>
      <c r="D1258" s="42"/>
      <c r="E1258" s="42" t="s">
        <v>154</v>
      </c>
      <c r="F1258" s="70">
        <v>17.233296949503075</v>
      </c>
      <c r="G1258" s="56">
        <v>3.7801548329419975E-3</v>
      </c>
    </row>
    <row r="1259" spans="2:7" x14ac:dyDescent="0.25">
      <c r="B1259" s="61"/>
      <c r="C1259" s="55"/>
      <c r="D1259" s="42"/>
      <c r="E1259" s="42" t="s">
        <v>61</v>
      </c>
      <c r="F1259" s="70">
        <v>17.233296949503075</v>
      </c>
      <c r="G1259" s="56">
        <v>3.7801548329419975E-3</v>
      </c>
    </row>
    <row r="1260" spans="2:7" x14ac:dyDescent="0.25">
      <c r="B1260" s="61"/>
      <c r="C1260" s="55"/>
      <c r="D1260" s="42"/>
      <c r="E1260" s="42" t="s">
        <v>77</v>
      </c>
      <c r="F1260" s="70">
        <v>17.233296949503075</v>
      </c>
      <c r="G1260" s="56">
        <v>3.7801548329419975E-3</v>
      </c>
    </row>
    <row r="1261" spans="2:7" x14ac:dyDescent="0.25">
      <c r="B1261" s="61"/>
      <c r="C1261" s="55"/>
      <c r="D1261" s="42"/>
      <c r="E1261" s="42" t="s">
        <v>159</v>
      </c>
      <c r="F1261" s="70">
        <v>25.567157761332524</v>
      </c>
      <c r="G1261" s="56">
        <v>5.6082022644470533E-3</v>
      </c>
    </row>
    <row r="1262" spans="2:7" x14ac:dyDescent="0.25">
      <c r="B1262" s="61"/>
      <c r="C1262" s="55"/>
      <c r="D1262" s="42"/>
      <c r="E1262" s="42" t="s">
        <v>59</v>
      </c>
      <c r="F1262" s="70">
        <v>137.41273905167844</v>
      </c>
      <c r="G1262" s="56">
        <v>3.014173266764129E-2</v>
      </c>
    </row>
    <row r="1263" spans="2:7" x14ac:dyDescent="0.25">
      <c r="B1263" s="61"/>
      <c r="C1263" s="55"/>
      <c r="D1263" s="42"/>
      <c r="E1263" s="42" t="s">
        <v>158</v>
      </c>
      <c r="F1263" s="70">
        <v>262.08854510480353</v>
      </c>
      <c r="G1263" s="56">
        <v>5.7489596061607223E-2</v>
      </c>
    </row>
    <row r="1264" spans="2:7" x14ac:dyDescent="0.25">
      <c r="B1264" s="61"/>
      <c r="C1264" s="55"/>
      <c r="D1264" s="42"/>
      <c r="E1264" s="42" t="s">
        <v>71</v>
      </c>
      <c r="F1264" s="70">
        <v>187.74480774765297</v>
      </c>
      <c r="G1264" s="56">
        <v>4.1182162905138181E-2</v>
      </c>
    </row>
    <row r="1265" spans="2:7" x14ac:dyDescent="0.25">
      <c r="B1265" s="61"/>
      <c r="C1265" s="55"/>
      <c r="D1265" s="42"/>
      <c r="E1265" s="42" t="s">
        <v>200</v>
      </c>
      <c r="F1265" s="70">
        <v>34.466593899006149</v>
      </c>
      <c r="G1265" s="56">
        <v>7.5603096658839949E-3</v>
      </c>
    </row>
    <row r="1266" spans="2:7" x14ac:dyDescent="0.25">
      <c r="B1266" s="61"/>
      <c r="C1266" s="55"/>
      <c r="D1266" s="42"/>
      <c r="E1266" s="42" t="s">
        <v>152</v>
      </c>
      <c r="F1266" s="70">
        <v>68.796720580887879</v>
      </c>
      <c r="G1266" s="56">
        <v>1.5090685001044008E-2</v>
      </c>
    </row>
    <row r="1267" spans="2:7" x14ac:dyDescent="0.25">
      <c r="B1267" s="61"/>
      <c r="C1267" s="55"/>
      <c r="D1267" s="42"/>
      <c r="E1267" s="42" t="s">
        <v>201</v>
      </c>
      <c r="F1267" s="70">
        <v>51.699890848509227</v>
      </c>
      <c r="G1267" s="56">
        <v>1.1340464498825992E-2</v>
      </c>
    </row>
    <row r="1268" spans="2:7" x14ac:dyDescent="0.25">
      <c r="B1268" s="61"/>
      <c r="C1268" s="55"/>
      <c r="D1268" s="42"/>
      <c r="E1268" s="42" t="s">
        <v>340</v>
      </c>
      <c r="F1268" s="70">
        <v>17.233296949503075</v>
      </c>
      <c r="G1268" s="56">
        <v>3.7801548329419975E-3</v>
      </c>
    </row>
    <row r="1269" spans="2:7" x14ac:dyDescent="0.25">
      <c r="B1269" s="61"/>
      <c r="C1269" s="55"/>
      <c r="D1269" s="42"/>
      <c r="E1269" s="42" t="s">
        <v>161</v>
      </c>
      <c r="F1269" s="70">
        <v>29.858291166558466</v>
      </c>
      <c r="G1269" s="56">
        <v>6.5494701325801699E-3</v>
      </c>
    </row>
    <row r="1270" spans="2:7" x14ac:dyDescent="0.25">
      <c r="B1270" s="61"/>
      <c r="C1270" s="55"/>
      <c r="D1270" s="42"/>
      <c r="E1270" s="42" t="s">
        <v>148</v>
      </c>
      <c r="F1270" s="70">
        <v>47.464726834032291</v>
      </c>
      <c r="G1270" s="56">
        <v>1.0411473617711473E-2</v>
      </c>
    </row>
    <row r="1271" spans="2:7" x14ac:dyDescent="0.25">
      <c r="B1271" s="61"/>
      <c r="C1271" s="55"/>
      <c r="D1271" s="42"/>
      <c r="E1271" s="42" t="s">
        <v>74</v>
      </c>
      <c r="F1271" s="70">
        <v>17.233296949503075</v>
      </c>
      <c r="G1271" s="56">
        <v>3.7801548329419975E-3</v>
      </c>
    </row>
    <row r="1272" spans="2:7" x14ac:dyDescent="0.25">
      <c r="B1272" s="61"/>
      <c r="C1272" s="55"/>
      <c r="D1272" s="42"/>
      <c r="E1272" s="42" t="s">
        <v>323</v>
      </c>
      <c r="F1272" s="70">
        <v>12.56902482630638</v>
      </c>
      <c r="G1272" s="56">
        <v>2.7570383126195742E-3</v>
      </c>
    </row>
    <row r="1273" spans="2:7" x14ac:dyDescent="0.25">
      <c r="B1273" s="61"/>
      <c r="C1273" s="55"/>
      <c r="D1273" s="42"/>
      <c r="E1273" s="42" t="s">
        <v>149</v>
      </c>
      <c r="F1273" s="70">
        <v>12.624994217055391</v>
      </c>
      <c r="G1273" s="56">
        <v>2.7693152996381724E-3</v>
      </c>
    </row>
    <row r="1274" spans="2:7" x14ac:dyDescent="0.25">
      <c r="B1274" s="61"/>
      <c r="C1274" s="55"/>
      <c r="D1274" s="42"/>
      <c r="E1274" s="42" t="s">
        <v>58</v>
      </c>
      <c r="F1274" s="70">
        <v>123.87355922643449</v>
      </c>
      <c r="G1274" s="56">
        <v>2.7171889102568705E-2</v>
      </c>
    </row>
    <row r="1275" spans="2:7" x14ac:dyDescent="0.25">
      <c r="B1275" s="61"/>
      <c r="C1275" s="55"/>
      <c r="D1275" s="42"/>
      <c r="E1275" s="42" t="s">
        <v>147</v>
      </c>
      <c r="F1275" s="70">
        <v>939.37011189048428</v>
      </c>
      <c r="G1275" s="56">
        <v>0.20605253183932815</v>
      </c>
    </row>
    <row r="1276" spans="2:7" x14ac:dyDescent="0.25">
      <c r="B1276" s="61"/>
      <c r="C1276" s="55"/>
      <c r="D1276" s="42"/>
      <c r="E1276" s="42" t="s">
        <v>229</v>
      </c>
      <c r="F1276" s="70">
        <v>17.233296949503075</v>
      </c>
      <c r="G1276" s="56">
        <v>3.7801548329419975E-3</v>
      </c>
    </row>
    <row r="1277" spans="2:7" x14ac:dyDescent="0.25">
      <c r="B1277" s="61"/>
      <c r="C1277" s="55"/>
      <c r="D1277" s="42"/>
      <c r="E1277" s="42" t="s">
        <v>240</v>
      </c>
      <c r="F1277" s="70">
        <v>12.56902482630638</v>
      </c>
      <c r="G1277" s="56">
        <v>2.7570383126195742E-3</v>
      </c>
    </row>
    <row r="1278" spans="2:7" x14ac:dyDescent="0.25">
      <c r="B1278" s="61"/>
      <c r="C1278" s="55"/>
      <c r="D1278" s="42"/>
      <c r="E1278" s="42" t="s">
        <v>66</v>
      </c>
      <c r="F1278" s="70">
        <v>59.660612942367919</v>
      </c>
      <c r="G1278" s="56">
        <v>1.3086663278141741E-2</v>
      </c>
    </row>
    <row r="1279" spans="2:7" x14ac:dyDescent="0.25">
      <c r="B1279" s="61"/>
      <c r="C1279" s="55"/>
      <c r="D1279" s="42"/>
      <c r="E1279" s="42" t="s">
        <v>57</v>
      </c>
      <c r="F1279" s="70">
        <v>29.802321775809453</v>
      </c>
      <c r="G1279" s="56">
        <v>6.5371931455615716E-3</v>
      </c>
    </row>
    <row r="1280" spans="2:7" x14ac:dyDescent="0.25">
      <c r="B1280" s="61"/>
      <c r="C1280" s="55"/>
      <c r="D1280" s="42"/>
      <c r="E1280" s="42" t="s">
        <v>146</v>
      </c>
      <c r="F1280" s="70">
        <v>480.71085588920539</v>
      </c>
      <c r="G1280" s="56">
        <v>0.10544479506515217</v>
      </c>
    </row>
    <row r="1281" spans="2:7" x14ac:dyDescent="0.25">
      <c r="B1281" s="61"/>
      <c r="C1281" s="55"/>
      <c r="D1281" s="42"/>
      <c r="E1281" s="42" t="s">
        <v>333</v>
      </c>
      <c r="F1281" s="70">
        <v>42.800454710835595</v>
      </c>
      <c r="G1281" s="56">
        <v>9.3883570973890499E-3</v>
      </c>
    </row>
    <row r="1282" spans="2:7" x14ac:dyDescent="0.25">
      <c r="B1282" s="61"/>
      <c r="C1282" s="55"/>
      <c r="D1282" s="42"/>
      <c r="E1282" s="42" t="s">
        <v>907</v>
      </c>
      <c r="F1282" s="70">
        <v>30.231429884529216</v>
      </c>
      <c r="G1282" s="56">
        <v>6.6313187847694757E-3</v>
      </c>
    </row>
    <row r="1283" spans="2:7" x14ac:dyDescent="0.25">
      <c r="B1283" s="61"/>
      <c r="C1283" s="55"/>
      <c r="D1283" s="42"/>
      <c r="E1283" s="42" t="s">
        <v>223</v>
      </c>
      <c r="F1283" s="70">
        <v>17.233296949503075</v>
      </c>
      <c r="G1283" s="56">
        <v>3.7801548329419975E-3</v>
      </c>
    </row>
    <row r="1284" spans="2:7" x14ac:dyDescent="0.25">
      <c r="B1284" s="61"/>
      <c r="C1284" s="55"/>
      <c r="D1284" s="42"/>
      <c r="E1284" s="42" t="s">
        <v>225</v>
      </c>
      <c r="F1284" s="70">
        <v>12.56902482630638</v>
      </c>
      <c r="G1284" s="56">
        <v>2.7570383126195742E-3</v>
      </c>
    </row>
    <row r="1285" spans="2:7" x14ac:dyDescent="0.25">
      <c r="B1285" s="61"/>
      <c r="C1285" s="55"/>
      <c r="D1285" s="42"/>
      <c r="E1285" s="42" t="s">
        <v>233</v>
      </c>
      <c r="F1285" s="70">
        <v>17.233296949503075</v>
      </c>
      <c r="G1285" s="56">
        <v>3.7801548329419975E-3</v>
      </c>
    </row>
    <row r="1286" spans="2:7" x14ac:dyDescent="0.25">
      <c r="B1286" s="61"/>
      <c r="C1286" s="55"/>
      <c r="D1286" s="42"/>
      <c r="E1286" s="42" t="s">
        <v>65</v>
      </c>
      <c r="F1286" s="70">
        <v>189.05666050943867</v>
      </c>
      <c r="G1286" s="56">
        <v>4.1469920179448685E-2</v>
      </c>
    </row>
    <row r="1287" spans="2:7" x14ac:dyDescent="0.25">
      <c r="B1287" s="61"/>
      <c r="C1287" s="55"/>
      <c r="D1287" s="42"/>
      <c r="E1287" s="42" t="s">
        <v>160</v>
      </c>
      <c r="F1287" s="70">
        <v>12.56902482630638</v>
      </c>
      <c r="G1287" s="56">
        <v>2.7570383126195742E-3</v>
      </c>
    </row>
    <row r="1288" spans="2:7" x14ac:dyDescent="0.25">
      <c r="B1288" s="61"/>
      <c r="C1288" s="55"/>
      <c r="D1288" s="42"/>
      <c r="E1288" s="42" t="s">
        <v>925</v>
      </c>
      <c r="F1288" s="70">
        <v>12.624994217055391</v>
      </c>
      <c r="G1288" s="56">
        <v>2.7693152996381724E-3</v>
      </c>
    </row>
    <row r="1289" spans="2:7" x14ac:dyDescent="0.25">
      <c r="B1289" s="61"/>
      <c r="C1289" s="55"/>
      <c r="D1289" s="42"/>
      <c r="E1289" s="42" t="s">
        <v>54</v>
      </c>
      <c r="F1289" s="70">
        <v>51.699890848509227</v>
      </c>
      <c r="G1289" s="56">
        <v>1.1340464498825992E-2</v>
      </c>
    </row>
    <row r="1290" spans="2:7" x14ac:dyDescent="0.25">
      <c r="B1290" s="61"/>
      <c r="C1290" s="55"/>
      <c r="D1290" s="42"/>
      <c r="E1290" s="42" t="s">
        <v>248</v>
      </c>
      <c r="F1290" s="70">
        <v>17.233296949503075</v>
      </c>
      <c r="G1290" s="56">
        <v>3.7801548329419975E-3</v>
      </c>
    </row>
    <row r="1291" spans="2:7" x14ac:dyDescent="0.25">
      <c r="B1291" s="61"/>
      <c r="C1291" s="55"/>
      <c r="D1291" s="42"/>
      <c r="E1291" s="42" t="s">
        <v>143</v>
      </c>
      <c r="F1291" s="70">
        <v>12.56902482630638</v>
      </c>
      <c r="G1291" s="56">
        <v>2.7570383126195742E-3</v>
      </c>
    </row>
    <row r="1292" spans="2:7" x14ac:dyDescent="0.25">
      <c r="B1292" s="61"/>
      <c r="C1292" s="55"/>
      <c r="D1292" s="42"/>
      <c r="E1292" s="42" t="s">
        <v>136</v>
      </c>
      <c r="F1292" s="70">
        <v>17.233296949503075</v>
      </c>
      <c r="G1292" s="56">
        <v>3.7801548329419975E-3</v>
      </c>
    </row>
    <row r="1293" spans="2:7" x14ac:dyDescent="0.25">
      <c r="B1293" s="61"/>
      <c r="C1293" s="55"/>
      <c r="D1293" s="42"/>
      <c r="E1293" s="42" t="s">
        <v>282</v>
      </c>
      <c r="F1293" s="70">
        <v>64.268915674815602</v>
      </c>
      <c r="G1293" s="56">
        <v>1.4097502811445567E-2</v>
      </c>
    </row>
    <row r="1294" spans="2:7" x14ac:dyDescent="0.25">
      <c r="B1294" s="61"/>
      <c r="C1294" s="55"/>
      <c r="D1294" s="42"/>
      <c r="E1294" s="42" t="s">
        <v>60</v>
      </c>
      <c r="F1294" s="70">
        <v>330.21948607612529</v>
      </c>
      <c r="G1294" s="56">
        <v>7.2434241101977992E-2</v>
      </c>
    </row>
    <row r="1295" spans="2:7" x14ac:dyDescent="0.25">
      <c r="B1295" s="61"/>
      <c r="C1295" s="55"/>
      <c r="D1295" s="42"/>
      <c r="E1295" s="42" t="s">
        <v>55</v>
      </c>
      <c r="F1295" s="70">
        <v>47.035618725312531</v>
      </c>
      <c r="G1295" s="56">
        <v>1.0317347978503569E-2</v>
      </c>
    </row>
    <row r="1296" spans="2:7" x14ac:dyDescent="0.25">
      <c r="B1296" s="61"/>
      <c r="C1296" s="55"/>
      <c r="D1296" s="42" t="s">
        <v>848</v>
      </c>
      <c r="E1296" s="42"/>
      <c r="F1296" s="70">
        <v>4558.8865300765583</v>
      </c>
      <c r="G1296" s="56">
        <v>0.96274132825378611</v>
      </c>
    </row>
    <row r="1297" spans="2:7" x14ac:dyDescent="0.25">
      <c r="B1297" s="61"/>
      <c r="C1297" s="55"/>
      <c r="D1297" s="42" t="s">
        <v>750</v>
      </c>
      <c r="E1297" s="42" t="s">
        <v>167</v>
      </c>
      <c r="F1297" s="70">
        <v>34.466593899006149</v>
      </c>
      <c r="G1297" s="56">
        <v>1</v>
      </c>
    </row>
    <row r="1298" spans="2:7" x14ac:dyDescent="0.25">
      <c r="B1298" s="61"/>
      <c r="C1298" s="55"/>
      <c r="D1298" s="42" t="s">
        <v>858</v>
      </c>
      <c r="E1298" s="42"/>
      <c r="F1298" s="70">
        <v>34.466593899006149</v>
      </c>
      <c r="G1298" s="56">
        <v>7.2786225697430949E-3</v>
      </c>
    </row>
    <row r="1299" spans="2:7" x14ac:dyDescent="0.25">
      <c r="B1299" s="61"/>
      <c r="C1299" s="55" t="s">
        <v>367</v>
      </c>
      <c r="D1299" s="55"/>
      <c r="E1299" s="55"/>
      <c r="F1299" s="71">
        <v>4735.3181963689422</v>
      </c>
      <c r="G1299" s="64">
        <v>0.9805904714944248</v>
      </c>
    </row>
    <row r="1300" spans="2:7" x14ac:dyDescent="0.25">
      <c r="B1300" s="61"/>
      <c r="C1300" s="55" t="s">
        <v>723</v>
      </c>
      <c r="D1300" s="42" t="s">
        <v>725</v>
      </c>
      <c r="E1300" s="42" t="s">
        <v>220</v>
      </c>
      <c r="F1300" s="70">
        <v>12.624994217055391</v>
      </c>
      <c r="G1300" s="56">
        <v>0.13469600148587726</v>
      </c>
    </row>
    <row r="1301" spans="2:7" x14ac:dyDescent="0.25">
      <c r="B1301" s="61"/>
      <c r="C1301" s="55"/>
      <c r="D1301" s="42"/>
      <c r="E1301" s="42" t="s">
        <v>314</v>
      </c>
      <c r="F1301" s="70">
        <v>17.233296949503075</v>
      </c>
      <c r="G1301" s="56">
        <v>0.18386196077468239</v>
      </c>
    </row>
    <row r="1302" spans="2:7" x14ac:dyDescent="0.25">
      <c r="B1302" s="61"/>
      <c r="C1302" s="55"/>
      <c r="D1302" s="42"/>
      <c r="E1302" s="42" t="s">
        <v>325</v>
      </c>
      <c r="F1302" s="70">
        <v>25.623127152081533</v>
      </c>
      <c r="G1302" s="56">
        <v>0.27337301812678161</v>
      </c>
    </row>
    <row r="1303" spans="2:7" x14ac:dyDescent="0.25">
      <c r="B1303" s="61"/>
      <c r="C1303" s="55"/>
      <c r="D1303" s="42"/>
      <c r="E1303" s="42" t="s">
        <v>434</v>
      </c>
      <c r="F1303" s="70">
        <v>12.998132935026142</v>
      </c>
      <c r="G1303" s="56">
        <v>0.13867701664090434</v>
      </c>
    </row>
    <row r="1304" spans="2:7" x14ac:dyDescent="0.25">
      <c r="B1304" s="61"/>
      <c r="C1304" s="55"/>
      <c r="D1304" s="42"/>
      <c r="E1304" s="42" t="s">
        <v>78</v>
      </c>
      <c r="F1304" s="70">
        <v>25.249988434110783</v>
      </c>
      <c r="G1304" s="56">
        <v>0.26939200297175453</v>
      </c>
    </row>
    <row r="1305" spans="2:7" x14ac:dyDescent="0.25">
      <c r="B1305" s="61"/>
      <c r="C1305" s="55"/>
      <c r="D1305" s="42" t="s">
        <v>846</v>
      </c>
      <c r="E1305" s="42"/>
      <c r="F1305" s="70">
        <v>93.729539687776906</v>
      </c>
      <c r="G1305" s="56">
        <v>1</v>
      </c>
    </row>
    <row r="1306" spans="2:7" x14ac:dyDescent="0.25">
      <c r="B1306" s="57"/>
      <c r="C1306" s="55" t="s">
        <v>726</v>
      </c>
      <c r="D1306" s="55"/>
      <c r="E1306" s="55"/>
      <c r="F1306" s="71">
        <v>93.729539687776906</v>
      </c>
      <c r="G1306" s="64">
        <v>1.9409528505575334E-2</v>
      </c>
    </row>
    <row r="1307" spans="2:7" x14ac:dyDescent="0.25">
      <c r="B1307" s="58" t="s">
        <v>41</v>
      </c>
      <c r="C1307" s="58"/>
      <c r="D1307" s="58"/>
      <c r="E1307" s="58"/>
      <c r="F1307" s="72">
        <v>4829.0477360567183</v>
      </c>
      <c r="G1307" s="60">
        <v>8.0603356999451467E-2</v>
      </c>
    </row>
    <row r="1308" spans="2:7" x14ac:dyDescent="0.25">
      <c r="B1308" s="61" t="s">
        <v>14</v>
      </c>
      <c r="C1308" s="55" t="s">
        <v>2</v>
      </c>
      <c r="D1308" s="42" t="s">
        <v>837</v>
      </c>
      <c r="E1308" s="42" t="s">
        <v>695</v>
      </c>
      <c r="F1308" s="70">
        <v>4.002778625954198</v>
      </c>
      <c r="G1308" s="56">
        <v>1</v>
      </c>
    </row>
    <row r="1309" spans="2:7" x14ac:dyDescent="0.25">
      <c r="B1309" s="61"/>
      <c r="C1309" s="55"/>
      <c r="D1309" s="42" t="s">
        <v>906</v>
      </c>
      <c r="E1309" s="42"/>
      <c r="F1309" s="70">
        <v>4.002778625954198</v>
      </c>
      <c r="G1309" s="56">
        <v>2.2738949310570416E-3</v>
      </c>
    </row>
    <row r="1310" spans="2:7" x14ac:dyDescent="0.25">
      <c r="B1310" s="61"/>
      <c r="C1310" s="55"/>
      <c r="D1310" s="42" t="s">
        <v>727</v>
      </c>
      <c r="E1310" s="42" t="s">
        <v>84</v>
      </c>
      <c r="F1310" s="70">
        <v>13.641133775497433</v>
      </c>
      <c r="G1310" s="56">
        <v>0.10841768243569778</v>
      </c>
    </row>
    <row r="1311" spans="2:7" x14ac:dyDescent="0.25">
      <c r="B1311" s="61"/>
      <c r="C1311" s="55"/>
      <c r="D1311" s="42"/>
      <c r="E1311" s="42" t="s">
        <v>83</v>
      </c>
      <c r="F1311" s="70">
        <v>6.8205668877487167</v>
      </c>
      <c r="G1311" s="56">
        <v>5.4208841217848892E-2</v>
      </c>
    </row>
    <row r="1312" spans="2:7" x14ac:dyDescent="0.25">
      <c r="B1312" s="61"/>
      <c r="C1312" s="55"/>
      <c r="D1312" s="42"/>
      <c r="E1312" s="42" t="s">
        <v>81</v>
      </c>
      <c r="F1312" s="70">
        <v>6.8205668877487167</v>
      </c>
      <c r="G1312" s="56">
        <v>5.4208841217848892E-2</v>
      </c>
    </row>
    <row r="1313" spans="2:7" x14ac:dyDescent="0.25">
      <c r="B1313" s="61"/>
      <c r="C1313" s="55"/>
      <c r="D1313" s="42"/>
      <c r="E1313" s="42" t="s">
        <v>90</v>
      </c>
      <c r="F1313" s="70">
        <v>10.993347694727998</v>
      </c>
      <c r="G1313" s="56">
        <v>8.7373476346453316E-2</v>
      </c>
    </row>
    <row r="1314" spans="2:7" x14ac:dyDescent="0.25">
      <c r="B1314" s="61"/>
      <c r="C1314" s="55"/>
      <c r="D1314" s="42"/>
      <c r="E1314" s="42" t="s">
        <v>94</v>
      </c>
      <c r="F1314" s="70">
        <v>6.8205668877487167</v>
      </c>
      <c r="G1314" s="56">
        <v>5.4208841217848892E-2</v>
      </c>
    </row>
    <row r="1315" spans="2:7" x14ac:dyDescent="0.25">
      <c r="B1315" s="61"/>
      <c r="C1315" s="55"/>
      <c r="D1315" s="42"/>
      <c r="E1315" s="42" t="s">
        <v>96</v>
      </c>
      <c r="F1315" s="70">
        <v>4.1727808069792802</v>
      </c>
      <c r="G1315" s="56">
        <v>3.3164635128604417E-2</v>
      </c>
    </row>
    <row r="1316" spans="2:7" x14ac:dyDescent="0.25">
      <c r="B1316" s="61"/>
      <c r="C1316" s="55"/>
      <c r="D1316" s="42"/>
      <c r="E1316" s="42" t="s">
        <v>92</v>
      </c>
      <c r="F1316" s="70">
        <v>6.8205668877487167</v>
      </c>
      <c r="G1316" s="56">
        <v>5.4208841217848892E-2</v>
      </c>
    </row>
    <row r="1317" spans="2:7" x14ac:dyDescent="0.25">
      <c r="B1317" s="61"/>
      <c r="C1317" s="55"/>
      <c r="D1317" s="42"/>
      <c r="E1317" s="42" t="s">
        <v>214</v>
      </c>
      <c r="F1317" s="70">
        <v>6.8205668877487167</v>
      </c>
      <c r="G1317" s="56">
        <v>5.4208841217848892E-2</v>
      </c>
    </row>
    <row r="1318" spans="2:7" x14ac:dyDescent="0.25">
      <c r="B1318" s="61"/>
      <c r="C1318" s="55"/>
      <c r="D1318" s="42"/>
      <c r="E1318" s="42" t="s">
        <v>101</v>
      </c>
      <c r="F1318" s="70">
        <v>13.641133775497433</v>
      </c>
      <c r="G1318" s="56">
        <v>0.10841768243569778</v>
      </c>
    </row>
    <row r="1319" spans="2:7" x14ac:dyDescent="0.25">
      <c r="B1319" s="61"/>
      <c r="C1319" s="55"/>
      <c r="D1319" s="42"/>
      <c r="E1319" s="42" t="s">
        <v>79</v>
      </c>
      <c r="F1319" s="70">
        <v>13.641133775497433</v>
      </c>
      <c r="G1319" s="56">
        <v>0.10841768243569778</v>
      </c>
    </row>
    <row r="1320" spans="2:7" x14ac:dyDescent="0.25">
      <c r="B1320" s="61"/>
      <c r="C1320" s="55"/>
      <c r="D1320" s="42"/>
      <c r="E1320" s="42" t="s">
        <v>53</v>
      </c>
      <c r="F1320" s="70">
        <v>24.634481470225431</v>
      </c>
      <c r="G1320" s="56">
        <v>0.19579115878215109</v>
      </c>
    </row>
    <row r="1321" spans="2:7" x14ac:dyDescent="0.25">
      <c r="B1321" s="61"/>
      <c r="C1321" s="55"/>
      <c r="D1321" s="42"/>
      <c r="E1321" s="42" t="s">
        <v>86</v>
      </c>
      <c r="F1321" s="70">
        <v>6.8205668877487167</v>
      </c>
      <c r="G1321" s="56">
        <v>5.4208841217848892E-2</v>
      </c>
    </row>
    <row r="1322" spans="2:7" x14ac:dyDescent="0.25">
      <c r="B1322" s="61"/>
      <c r="C1322" s="55"/>
      <c r="D1322" s="42"/>
      <c r="E1322" s="42" t="s">
        <v>93</v>
      </c>
      <c r="F1322" s="70">
        <v>4.1727808069792802</v>
      </c>
      <c r="G1322" s="56">
        <v>3.3164635128604417E-2</v>
      </c>
    </row>
    <row r="1323" spans="2:7" x14ac:dyDescent="0.25">
      <c r="B1323" s="61"/>
      <c r="C1323" s="55"/>
      <c r="D1323" s="42" t="s">
        <v>845</v>
      </c>
      <c r="E1323" s="42"/>
      <c r="F1323" s="70">
        <v>125.8201934318966</v>
      </c>
      <c r="G1323" s="56">
        <v>7.1475823872524061E-2</v>
      </c>
    </row>
    <row r="1324" spans="2:7" x14ac:dyDescent="0.25">
      <c r="B1324" s="61"/>
      <c r="C1324" s="55"/>
      <c r="D1324" s="42" t="s">
        <v>729</v>
      </c>
      <c r="E1324" s="42" t="s">
        <v>344</v>
      </c>
      <c r="F1324" s="70">
        <v>4.1727808069792802</v>
      </c>
      <c r="G1324" s="56">
        <v>2.559210687835654E-3</v>
      </c>
    </row>
    <row r="1325" spans="2:7" x14ac:dyDescent="0.25">
      <c r="B1325" s="61"/>
      <c r="C1325" s="55"/>
      <c r="D1325" s="42"/>
      <c r="E1325" s="42" t="s">
        <v>63</v>
      </c>
      <c r="F1325" s="70">
        <v>189.71411548706584</v>
      </c>
      <c r="G1325" s="56">
        <v>0.11635367742674657</v>
      </c>
    </row>
    <row r="1326" spans="2:7" x14ac:dyDescent="0.25">
      <c r="B1326" s="61"/>
      <c r="C1326" s="55"/>
      <c r="D1326" s="42"/>
      <c r="E1326" s="42" t="s">
        <v>352</v>
      </c>
      <c r="F1326" s="70">
        <v>6.8205668877487167</v>
      </c>
      <c r="G1326" s="56">
        <v>4.1831259497333937E-3</v>
      </c>
    </row>
    <row r="1327" spans="2:7" x14ac:dyDescent="0.25">
      <c r="B1327" s="61"/>
      <c r="C1327" s="55"/>
      <c r="D1327" s="42"/>
      <c r="E1327" s="42" t="s">
        <v>141</v>
      </c>
      <c r="F1327" s="70">
        <v>6.8205668877487167</v>
      </c>
      <c r="G1327" s="56">
        <v>4.1831259497333937E-3</v>
      </c>
    </row>
    <row r="1328" spans="2:7" x14ac:dyDescent="0.25">
      <c r="B1328" s="61"/>
      <c r="C1328" s="55"/>
      <c r="D1328" s="42"/>
      <c r="E1328" s="42" t="s">
        <v>62</v>
      </c>
      <c r="F1328" s="70">
        <v>54.595571267676142</v>
      </c>
      <c r="G1328" s="56">
        <v>3.3484042407172551E-2</v>
      </c>
    </row>
    <row r="1329" spans="2:7" x14ac:dyDescent="0.25">
      <c r="B1329" s="61"/>
      <c r="C1329" s="55"/>
      <c r="D1329" s="42"/>
      <c r="E1329" s="42" t="s">
        <v>56</v>
      </c>
      <c r="F1329" s="70">
        <v>80.039104349536075</v>
      </c>
      <c r="G1329" s="56">
        <v>4.9088830871135428E-2</v>
      </c>
    </row>
    <row r="1330" spans="2:7" x14ac:dyDescent="0.25">
      <c r="B1330" s="61"/>
      <c r="C1330" s="55"/>
      <c r="D1330" s="42"/>
      <c r="E1330" s="42" t="s">
        <v>911</v>
      </c>
      <c r="F1330" s="70">
        <v>6.8205668877487167</v>
      </c>
      <c r="G1330" s="56">
        <v>4.1831259497333937E-3</v>
      </c>
    </row>
    <row r="1331" spans="2:7" x14ac:dyDescent="0.25">
      <c r="B1331" s="61"/>
      <c r="C1331" s="55"/>
      <c r="D1331" s="42"/>
      <c r="E1331" s="42" t="s">
        <v>155</v>
      </c>
      <c r="F1331" s="70">
        <v>6.8205668877487167</v>
      </c>
      <c r="G1331" s="56">
        <v>4.1831259497333937E-3</v>
      </c>
    </row>
    <row r="1332" spans="2:7" x14ac:dyDescent="0.25">
      <c r="B1332" s="61"/>
      <c r="C1332" s="55"/>
      <c r="D1332" s="42"/>
      <c r="E1332" s="42" t="s">
        <v>151</v>
      </c>
      <c r="F1332" s="70">
        <v>6.8205668877487167</v>
      </c>
      <c r="G1332" s="56">
        <v>4.1831259497333937E-3</v>
      </c>
    </row>
    <row r="1333" spans="2:7" x14ac:dyDescent="0.25">
      <c r="B1333" s="61"/>
      <c r="C1333" s="55"/>
      <c r="D1333" s="42"/>
      <c r="E1333" s="42" t="s">
        <v>133</v>
      </c>
      <c r="F1333" s="70">
        <v>6.8205668877487167</v>
      </c>
      <c r="G1333" s="56">
        <v>4.1831259497333937E-3</v>
      </c>
    </row>
    <row r="1334" spans="2:7" x14ac:dyDescent="0.25">
      <c r="B1334" s="61"/>
      <c r="C1334" s="55"/>
      <c r="D1334" s="42"/>
      <c r="E1334" s="42" t="s">
        <v>72</v>
      </c>
      <c r="F1334" s="70">
        <v>17.64391240145163</v>
      </c>
      <c r="G1334" s="56">
        <v>1.0821198448168395E-2</v>
      </c>
    </row>
    <row r="1335" spans="2:7" x14ac:dyDescent="0.25">
      <c r="B1335" s="61"/>
      <c r="C1335" s="55"/>
      <c r="D1335" s="42"/>
      <c r="E1335" s="42" t="s">
        <v>348</v>
      </c>
      <c r="F1335" s="70">
        <v>6.8205668877487167</v>
      </c>
      <c r="G1335" s="56">
        <v>4.1831259497333937E-3</v>
      </c>
    </row>
    <row r="1336" spans="2:7" x14ac:dyDescent="0.25">
      <c r="B1336" s="61"/>
      <c r="C1336" s="55"/>
      <c r="D1336" s="42"/>
      <c r="E1336" s="42" t="s">
        <v>137</v>
      </c>
      <c r="F1336" s="70">
        <v>13.641133775497433</v>
      </c>
      <c r="G1336" s="56">
        <v>8.3662518994667874E-3</v>
      </c>
    </row>
    <row r="1337" spans="2:7" x14ac:dyDescent="0.25">
      <c r="B1337" s="61"/>
      <c r="C1337" s="55"/>
      <c r="D1337" s="42"/>
      <c r="E1337" s="42" t="s">
        <v>154</v>
      </c>
      <c r="F1337" s="70">
        <v>3.425801526717557</v>
      </c>
      <c r="G1337" s="56">
        <v>2.1010803795193946E-3</v>
      </c>
    </row>
    <row r="1338" spans="2:7" x14ac:dyDescent="0.25">
      <c r="B1338" s="61"/>
      <c r="C1338" s="55"/>
      <c r="D1338" s="42"/>
      <c r="E1338" s="42" t="s">
        <v>64</v>
      </c>
      <c r="F1338" s="70">
        <v>6.8205668877487167</v>
      </c>
      <c r="G1338" s="56">
        <v>4.1831259497333937E-3</v>
      </c>
    </row>
    <row r="1339" spans="2:7" x14ac:dyDescent="0.25">
      <c r="B1339" s="61"/>
      <c r="C1339" s="55"/>
      <c r="D1339" s="42"/>
      <c r="E1339" s="42" t="s">
        <v>134</v>
      </c>
      <c r="F1339" s="70">
        <v>6.8205668877487167</v>
      </c>
      <c r="G1339" s="56">
        <v>4.1831259497333937E-3</v>
      </c>
    </row>
    <row r="1340" spans="2:7" x14ac:dyDescent="0.25">
      <c r="B1340" s="61"/>
      <c r="C1340" s="55"/>
      <c r="D1340" s="42"/>
      <c r="E1340" s="42" t="s">
        <v>61</v>
      </c>
      <c r="F1340" s="70">
        <v>206.37420254929657</v>
      </c>
      <c r="G1340" s="56">
        <v>0.12657148536878379</v>
      </c>
    </row>
    <row r="1341" spans="2:7" x14ac:dyDescent="0.25">
      <c r="B1341" s="61"/>
      <c r="C1341" s="55"/>
      <c r="D1341" s="42"/>
      <c r="E1341" s="42" t="s">
        <v>350</v>
      </c>
      <c r="F1341" s="70">
        <v>6.8205668877487167</v>
      </c>
      <c r="G1341" s="56">
        <v>4.1831259497333937E-3</v>
      </c>
    </row>
    <row r="1342" spans="2:7" x14ac:dyDescent="0.25">
      <c r="B1342" s="61"/>
      <c r="C1342" s="55"/>
      <c r="D1342" s="42"/>
      <c r="E1342" s="42" t="s">
        <v>276</v>
      </c>
      <c r="F1342" s="70">
        <v>20.461700663246148</v>
      </c>
      <c r="G1342" s="56">
        <v>1.2549377849200179E-2</v>
      </c>
    </row>
    <row r="1343" spans="2:7" x14ac:dyDescent="0.25">
      <c r="B1343" s="61"/>
      <c r="C1343" s="55"/>
      <c r="D1343" s="42"/>
      <c r="E1343" s="42" t="s">
        <v>358</v>
      </c>
      <c r="F1343" s="70">
        <v>6.8205668877487167</v>
      </c>
      <c r="G1343" s="56">
        <v>4.1831259497333937E-3</v>
      </c>
    </row>
    <row r="1344" spans="2:7" x14ac:dyDescent="0.25">
      <c r="B1344" s="61"/>
      <c r="C1344" s="55"/>
      <c r="D1344" s="42"/>
      <c r="E1344" s="42" t="s">
        <v>59</v>
      </c>
      <c r="F1344" s="70">
        <v>20.49273682893255</v>
      </c>
      <c r="G1344" s="56">
        <v>1.2568412658505577E-2</v>
      </c>
    </row>
    <row r="1345" spans="2:7" x14ac:dyDescent="0.25">
      <c r="B1345" s="61"/>
      <c r="C1345" s="55"/>
      <c r="D1345" s="42"/>
      <c r="E1345" s="42" t="s">
        <v>158</v>
      </c>
      <c r="F1345" s="70">
        <v>13.641133775497433</v>
      </c>
      <c r="G1345" s="56">
        <v>8.3662518994667874E-3</v>
      </c>
    </row>
    <row r="1346" spans="2:7" x14ac:dyDescent="0.25">
      <c r="B1346" s="61"/>
      <c r="C1346" s="55"/>
      <c r="D1346" s="42"/>
      <c r="E1346" s="42" t="s">
        <v>71</v>
      </c>
      <c r="F1346" s="70">
        <v>20.461700663246148</v>
      </c>
      <c r="G1346" s="56">
        <v>1.2549377849200179E-2</v>
      </c>
    </row>
    <row r="1347" spans="2:7" x14ac:dyDescent="0.25">
      <c r="B1347" s="61"/>
      <c r="C1347" s="55"/>
      <c r="D1347" s="42"/>
      <c r="E1347" s="42" t="s">
        <v>132</v>
      </c>
      <c r="F1347" s="70">
        <v>6.8205668877487167</v>
      </c>
      <c r="G1347" s="56">
        <v>4.1831259497333937E-3</v>
      </c>
    </row>
    <row r="1348" spans="2:7" x14ac:dyDescent="0.25">
      <c r="B1348" s="61"/>
      <c r="C1348" s="55"/>
      <c r="D1348" s="42"/>
      <c r="E1348" s="42" t="s">
        <v>161</v>
      </c>
      <c r="F1348" s="70">
        <v>6.8205668877487167</v>
      </c>
      <c r="G1348" s="56">
        <v>4.1831259497333937E-3</v>
      </c>
    </row>
    <row r="1349" spans="2:7" x14ac:dyDescent="0.25">
      <c r="B1349" s="61"/>
      <c r="C1349" s="55"/>
      <c r="D1349" s="42"/>
      <c r="E1349" s="42" t="s">
        <v>73</v>
      </c>
      <c r="F1349" s="70">
        <v>20.461700663246148</v>
      </c>
      <c r="G1349" s="56">
        <v>1.2549377849200179E-2</v>
      </c>
    </row>
    <row r="1350" spans="2:7" x14ac:dyDescent="0.25">
      <c r="B1350" s="61"/>
      <c r="C1350" s="55"/>
      <c r="D1350" s="42"/>
      <c r="E1350" s="42" t="s">
        <v>149</v>
      </c>
      <c r="F1350" s="70">
        <v>6.8205668877487167</v>
      </c>
      <c r="G1350" s="56">
        <v>4.1831259497333937E-3</v>
      </c>
    </row>
    <row r="1351" spans="2:7" x14ac:dyDescent="0.25">
      <c r="B1351" s="61"/>
      <c r="C1351" s="55"/>
      <c r="D1351" s="42"/>
      <c r="E1351" s="42" t="s">
        <v>139</v>
      </c>
      <c r="F1351" s="70">
        <v>3.425801526717557</v>
      </c>
      <c r="G1351" s="56">
        <v>2.1010803795193946E-3</v>
      </c>
    </row>
    <row r="1352" spans="2:7" x14ac:dyDescent="0.25">
      <c r="B1352" s="61"/>
      <c r="C1352" s="55"/>
      <c r="D1352" s="42"/>
      <c r="E1352" s="42" t="s">
        <v>58</v>
      </c>
      <c r="F1352" s="70">
        <v>93.618165793660708</v>
      </c>
      <c r="G1352" s="56">
        <v>5.7417013151991422E-2</v>
      </c>
    </row>
    <row r="1353" spans="2:7" x14ac:dyDescent="0.25">
      <c r="B1353" s="61"/>
      <c r="C1353" s="55"/>
      <c r="D1353" s="42"/>
      <c r="E1353" s="42" t="s">
        <v>131</v>
      </c>
      <c r="F1353" s="70">
        <v>6.8205668877487167</v>
      </c>
      <c r="G1353" s="56">
        <v>4.1831259497333937E-3</v>
      </c>
    </row>
    <row r="1354" spans="2:7" x14ac:dyDescent="0.25">
      <c r="B1354" s="61"/>
      <c r="C1354" s="55"/>
      <c r="D1354" s="42"/>
      <c r="E1354" s="42" t="s">
        <v>66</v>
      </c>
      <c r="F1354" s="70">
        <v>20.461700663246148</v>
      </c>
      <c r="G1354" s="56">
        <v>1.2549377849200179E-2</v>
      </c>
    </row>
    <row r="1355" spans="2:7" x14ac:dyDescent="0.25">
      <c r="B1355" s="61"/>
      <c r="C1355" s="55"/>
      <c r="D1355" s="42"/>
      <c r="E1355" s="42" t="s">
        <v>57</v>
      </c>
      <c r="F1355" s="70">
        <v>6.8205668877487167</v>
      </c>
      <c r="G1355" s="56">
        <v>4.1831259497333937E-3</v>
      </c>
    </row>
    <row r="1356" spans="2:7" x14ac:dyDescent="0.25">
      <c r="B1356" s="61"/>
      <c r="C1356" s="55"/>
      <c r="D1356" s="42"/>
      <c r="E1356" s="42" t="s">
        <v>146</v>
      </c>
      <c r="F1356" s="70">
        <v>13.641133775497433</v>
      </c>
      <c r="G1356" s="56">
        <v>8.3662518994667874E-3</v>
      </c>
    </row>
    <row r="1357" spans="2:7" x14ac:dyDescent="0.25">
      <c r="B1357" s="61"/>
      <c r="C1357" s="55"/>
      <c r="D1357" s="42"/>
      <c r="E1357" s="42" t="s">
        <v>223</v>
      </c>
      <c r="F1357" s="70">
        <v>6.8205668877487167</v>
      </c>
      <c r="G1357" s="56">
        <v>4.1831259497333937E-3</v>
      </c>
    </row>
    <row r="1358" spans="2:7" x14ac:dyDescent="0.25">
      <c r="B1358" s="61"/>
      <c r="C1358" s="55"/>
      <c r="D1358" s="42"/>
      <c r="E1358" s="42" t="s">
        <v>341</v>
      </c>
      <c r="F1358" s="70">
        <v>6.8205668877487167</v>
      </c>
      <c r="G1358" s="56">
        <v>4.1831259497333937E-3</v>
      </c>
    </row>
    <row r="1359" spans="2:7" x14ac:dyDescent="0.25">
      <c r="B1359" s="61"/>
      <c r="C1359" s="55"/>
      <c r="D1359" s="42"/>
      <c r="E1359" s="42" t="s">
        <v>311</v>
      </c>
      <c r="F1359" s="70">
        <v>6.8205668877487167</v>
      </c>
      <c r="G1359" s="56">
        <v>4.1831259497333937E-3</v>
      </c>
    </row>
    <row r="1360" spans="2:7" x14ac:dyDescent="0.25">
      <c r="B1360" s="61"/>
      <c r="C1360" s="55"/>
      <c r="D1360" s="42"/>
      <c r="E1360" s="42" t="s">
        <v>278</v>
      </c>
      <c r="F1360" s="70">
        <v>6.8205668877487167</v>
      </c>
      <c r="G1360" s="56">
        <v>4.1831259497333937E-3</v>
      </c>
    </row>
    <row r="1361" spans="2:7" x14ac:dyDescent="0.25">
      <c r="B1361" s="61"/>
      <c r="C1361" s="55"/>
      <c r="D1361" s="42"/>
      <c r="E1361" s="42" t="s">
        <v>926</v>
      </c>
      <c r="F1361" s="70">
        <v>6.8205668877487167</v>
      </c>
      <c r="G1361" s="56">
        <v>4.1831259497333937E-3</v>
      </c>
    </row>
    <row r="1362" spans="2:7" x14ac:dyDescent="0.25">
      <c r="B1362" s="61"/>
      <c r="C1362" s="55"/>
      <c r="D1362" s="42"/>
      <c r="E1362" s="42" t="s">
        <v>334</v>
      </c>
      <c r="F1362" s="70">
        <v>6.8205668877487167</v>
      </c>
      <c r="G1362" s="56">
        <v>4.1831259497333937E-3</v>
      </c>
    </row>
    <row r="1363" spans="2:7" x14ac:dyDescent="0.25">
      <c r="B1363" s="61"/>
      <c r="C1363" s="55"/>
      <c r="D1363" s="42"/>
      <c r="E1363" s="42" t="s">
        <v>65</v>
      </c>
      <c r="F1363" s="70">
        <v>10.246368414466273</v>
      </c>
      <c r="G1363" s="56">
        <v>6.2842063292527879E-3</v>
      </c>
    </row>
    <row r="1364" spans="2:7" x14ac:dyDescent="0.25">
      <c r="B1364" s="61"/>
      <c r="C1364" s="55"/>
      <c r="D1364" s="42"/>
      <c r="E1364" s="42" t="s">
        <v>54</v>
      </c>
      <c r="F1364" s="70">
        <v>70.508679049645139</v>
      </c>
      <c r="G1364" s="56">
        <v>4.324372004089351E-2</v>
      </c>
    </row>
    <row r="1365" spans="2:7" x14ac:dyDescent="0.25">
      <c r="B1365" s="61"/>
      <c r="C1365" s="55"/>
      <c r="D1365" s="42"/>
      <c r="E1365" s="42" t="s">
        <v>248</v>
      </c>
      <c r="F1365" s="70">
        <v>6.8205668877487167</v>
      </c>
      <c r="G1365" s="56">
        <v>4.1831259497333937E-3</v>
      </c>
    </row>
    <row r="1366" spans="2:7" x14ac:dyDescent="0.25">
      <c r="B1366" s="61"/>
      <c r="C1366" s="55"/>
      <c r="D1366" s="42"/>
      <c r="E1366" s="42" t="s">
        <v>75</v>
      </c>
      <c r="F1366" s="70">
        <v>6.8205668877487167</v>
      </c>
      <c r="G1366" s="56">
        <v>4.1831259497333937E-3</v>
      </c>
    </row>
    <row r="1367" spans="2:7" x14ac:dyDescent="0.25">
      <c r="B1367" s="61"/>
      <c r="C1367" s="55"/>
      <c r="D1367" s="42"/>
      <c r="E1367" s="42" t="s">
        <v>60</v>
      </c>
      <c r="F1367" s="70">
        <v>278.35044886211284</v>
      </c>
      <c r="G1367" s="56">
        <v>0.17071527996397534</v>
      </c>
    </row>
    <row r="1368" spans="2:7" x14ac:dyDescent="0.25">
      <c r="B1368" s="61"/>
      <c r="C1368" s="55"/>
      <c r="D1368" s="42"/>
      <c r="E1368" s="42" t="s">
        <v>67</v>
      </c>
      <c r="F1368" s="70">
        <v>6.8205668877487167</v>
      </c>
      <c r="G1368" s="56">
        <v>4.1831259497333937E-3</v>
      </c>
    </row>
    <row r="1369" spans="2:7" x14ac:dyDescent="0.25">
      <c r="B1369" s="61"/>
      <c r="C1369" s="55"/>
      <c r="D1369" s="42"/>
      <c r="E1369" s="42" t="s">
        <v>55</v>
      </c>
      <c r="F1369" s="70">
        <v>304.60316023383467</v>
      </c>
      <c r="G1369" s="56">
        <v>0.18681634604796454</v>
      </c>
    </row>
    <row r="1370" spans="2:7" x14ac:dyDescent="0.25">
      <c r="B1370" s="61"/>
      <c r="C1370" s="55"/>
      <c r="D1370" s="42" t="s">
        <v>848</v>
      </c>
      <c r="E1370" s="42"/>
      <c r="F1370" s="70">
        <v>1630.4952252712872</v>
      </c>
      <c r="G1370" s="56">
        <v>0.92625028119641839</v>
      </c>
    </row>
    <row r="1371" spans="2:7" x14ac:dyDescent="0.25">
      <c r="B1371" s="61"/>
      <c r="C1371" s="55" t="s">
        <v>367</v>
      </c>
      <c r="D1371" s="55"/>
      <c r="E1371" s="55"/>
      <c r="F1371" s="71">
        <v>1760.3181973291389</v>
      </c>
      <c r="G1371" s="64">
        <v>0.97805788093968093</v>
      </c>
    </row>
    <row r="1372" spans="2:7" x14ac:dyDescent="0.25">
      <c r="B1372" s="61"/>
      <c r="C1372" s="55" t="s">
        <v>723</v>
      </c>
      <c r="D1372" s="42" t="s">
        <v>725</v>
      </c>
      <c r="E1372" s="42" t="s">
        <v>404</v>
      </c>
      <c r="F1372" s="70">
        <v>4.1727808069792802</v>
      </c>
      <c r="G1372" s="56">
        <v>0.1056623786545315</v>
      </c>
    </row>
    <row r="1373" spans="2:7" x14ac:dyDescent="0.25">
      <c r="B1373" s="61"/>
      <c r="C1373" s="55"/>
      <c r="D1373" s="42"/>
      <c r="E1373" s="42" t="s">
        <v>440</v>
      </c>
      <c r="F1373" s="70">
        <v>3.425801526717557</v>
      </c>
      <c r="G1373" s="56">
        <v>8.67475084015598E-2</v>
      </c>
    </row>
    <row r="1374" spans="2:7" x14ac:dyDescent="0.25">
      <c r="B1374" s="61"/>
      <c r="C1374" s="55"/>
      <c r="D1374" s="42"/>
      <c r="E1374" s="42" t="s">
        <v>325</v>
      </c>
      <c r="F1374" s="70">
        <v>6.8205668877487167</v>
      </c>
      <c r="G1374" s="56">
        <v>0.17270912479430478</v>
      </c>
    </row>
    <row r="1375" spans="2:7" x14ac:dyDescent="0.25">
      <c r="B1375" s="61"/>
      <c r="C1375" s="55"/>
      <c r="D1375" s="42"/>
      <c r="E1375" s="42" t="s">
        <v>163</v>
      </c>
      <c r="F1375" s="70">
        <v>6.8205668877487167</v>
      </c>
      <c r="G1375" s="56">
        <v>0.17270912479430478</v>
      </c>
    </row>
    <row r="1376" spans="2:7" x14ac:dyDescent="0.25">
      <c r="B1376" s="61"/>
      <c r="C1376" s="55"/>
      <c r="D1376" s="42"/>
      <c r="E1376" s="42" t="s">
        <v>337</v>
      </c>
      <c r="F1376" s="70">
        <v>6.8205668877487167</v>
      </c>
      <c r="G1376" s="56">
        <v>0.17270912479430478</v>
      </c>
    </row>
    <row r="1377" spans="2:7" x14ac:dyDescent="0.25">
      <c r="B1377" s="61"/>
      <c r="C1377" s="55"/>
      <c r="D1377" s="42"/>
      <c r="E1377" s="42" t="s">
        <v>446</v>
      </c>
      <c r="F1377" s="70">
        <v>4.002778625954198</v>
      </c>
      <c r="G1377" s="56">
        <v>0.10135761507971723</v>
      </c>
    </row>
    <row r="1378" spans="2:7" x14ac:dyDescent="0.25">
      <c r="B1378" s="61"/>
      <c r="C1378" s="55"/>
      <c r="D1378" s="42"/>
      <c r="E1378" s="42" t="s">
        <v>78</v>
      </c>
      <c r="F1378" s="70">
        <v>7.4285801526717545</v>
      </c>
      <c r="G1378" s="56">
        <v>0.18810512348127703</v>
      </c>
    </row>
    <row r="1379" spans="2:7" x14ac:dyDescent="0.25">
      <c r="B1379" s="61"/>
      <c r="C1379" s="55"/>
      <c r="D1379" s="42" t="s">
        <v>846</v>
      </c>
      <c r="E1379" s="42"/>
      <c r="F1379" s="70">
        <v>39.491641775568944</v>
      </c>
      <c r="G1379" s="56">
        <v>1</v>
      </c>
    </row>
    <row r="1380" spans="2:7" x14ac:dyDescent="0.25">
      <c r="B1380" s="57"/>
      <c r="C1380" s="55" t="s">
        <v>726</v>
      </c>
      <c r="D1380" s="55"/>
      <c r="E1380" s="55"/>
      <c r="F1380" s="71">
        <v>39.491641775568944</v>
      </c>
      <c r="G1380" s="64">
        <v>2.194211906031892E-2</v>
      </c>
    </row>
    <row r="1381" spans="2:7" x14ac:dyDescent="0.25">
      <c r="B1381" s="58" t="s">
        <v>42</v>
      </c>
      <c r="C1381" s="58"/>
      <c r="D1381" s="58"/>
      <c r="E1381" s="58"/>
      <c r="F1381" s="72">
        <v>1799.8098391047081</v>
      </c>
      <c r="G1381" s="60">
        <v>3.004126753796459E-2</v>
      </c>
    </row>
  </sheetData>
  <hyperlinks>
    <hyperlink ref="A1" location="'Elenco indicatori'!A1" display="Ritorno elenco indicatori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06"/>
  <sheetViews>
    <sheetView workbookViewId="0">
      <pane ySplit="9" topLeftCell="A10" activePane="bottomLeft" state="frozen"/>
      <selection activeCell="V29" sqref="V29"/>
      <selection pane="bottomLeft" activeCell="I6" sqref="I6"/>
    </sheetView>
  </sheetViews>
  <sheetFormatPr defaultRowHeight="15" x14ac:dyDescent="0.25"/>
  <cols>
    <col min="1" max="1" width="27.5703125" bestFit="1" customWidth="1"/>
    <col min="2" max="2" width="28.5703125" customWidth="1"/>
    <col min="3" max="3" width="29.7109375" bestFit="1" customWidth="1"/>
    <col min="4" max="4" width="17.28515625" bestFit="1" customWidth="1"/>
    <col min="5" max="5" width="8.140625" bestFit="1" customWidth="1"/>
    <col min="6" max="6" width="10" bestFit="1" customWidth="1"/>
    <col min="7" max="7" width="8.140625" bestFit="1" customWidth="1"/>
    <col min="8" max="8" width="10" bestFit="1" customWidth="1"/>
    <col min="9" max="9" width="8.140625" bestFit="1" customWidth="1"/>
    <col min="10" max="10" width="10" bestFit="1" customWidth="1"/>
    <col min="11" max="11" width="8.140625" bestFit="1" customWidth="1"/>
    <col min="12" max="12" width="10" bestFit="1" customWidth="1"/>
    <col min="13" max="13" width="8.140625" bestFit="1" customWidth="1"/>
  </cols>
  <sheetData>
    <row r="1" spans="1:13" x14ac:dyDescent="0.25">
      <c r="A1" s="7" t="s">
        <v>504</v>
      </c>
    </row>
    <row r="3" spans="1:13" ht="18.75" x14ac:dyDescent="0.3">
      <c r="A3" s="8" t="s">
        <v>704</v>
      </c>
    </row>
    <row r="5" spans="1:13" x14ac:dyDescent="0.25">
      <c r="A5" t="s">
        <v>502</v>
      </c>
      <c r="B5" s="4" t="s">
        <v>927</v>
      </c>
    </row>
    <row r="6" spans="1:13" x14ac:dyDescent="0.25">
      <c r="A6" t="s">
        <v>503</v>
      </c>
      <c r="B6" t="s">
        <v>697</v>
      </c>
      <c r="E6" s="47">
        <f>E10+E11+E16</f>
        <v>6.6209456784198234E-2</v>
      </c>
      <c r="F6" s="47"/>
      <c r="G6" s="47">
        <f t="shared" ref="G6:M6" si="0">G10+G11+G16</f>
        <v>0.57353924784320864</v>
      </c>
      <c r="H6" s="47"/>
      <c r="I6" s="47">
        <f t="shared" si="0"/>
        <v>0.48903307125346385</v>
      </c>
      <c r="J6" s="47"/>
      <c r="K6" s="47">
        <f t="shared" si="0"/>
        <v>0.65672819477879207</v>
      </c>
      <c r="L6" s="47"/>
      <c r="M6" s="47">
        <f t="shared" si="0"/>
        <v>0.28192983815610018</v>
      </c>
    </row>
    <row r="7" spans="1:13" x14ac:dyDescent="0.25">
      <c r="E7" s="47">
        <f>E12+E14</f>
        <v>0.90612871668987793</v>
      </c>
      <c r="F7" s="47"/>
      <c r="G7" s="47">
        <f t="shared" ref="G7:M7" si="1">G12+G14</f>
        <v>0.29583282043772563</v>
      </c>
      <c r="H7" s="47"/>
      <c r="I7" s="47">
        <f t="shared" si="1"/>
        <v>0.39895687363390431</v>
      </c>
      <c r="J7" s="47"/>
      <c r="K7" s="47">
        <f t="shared" si="1"/>
        <v>0.23814689698987393</v>
      </c>
      <c r="L7" s="47"/>
      <c r="M7" s="47">
        <f t="shared" si="1"/>
        <v>0.65196195915430177</v>
      </c>
    </row>
    <row r="8" spans="1:13" ht="15" customHeight="1" x14ac:dyDescent="0.25">
      <c r="B8" s="2"/>
      <c r="C8" s="2"/>
      <c r="D8" s="159" t="s">
        <v>648</v>
      </c>
      <c r="E8" s="159"/>
      <c r="F8" s="159" t="s">
        <v>649</v>
      </c>
      <c r="G8" s="159"/>
      <c r="H8" s="159" t="s">
        <v>650</v>
      </c>
      <c r="I8" s="159"/>
      <c r="J8" s="159" t="s">
        <v>651</v>
      </c>
      <c r="K8" s="159"/>
      <c r="L8" s="159" t="s">
        <v>673</v>
      </c>
      <c r="M8" s="159" t="s">
        <v>511</v>
      </c>
    </row>
    <row r="9" spans="1:13" x14ac:dyDescent="0.25">
      <c r="B9" s="3" t="s">
        <v>20</v>
      </c>
      <c r="C9" s="3" t="s">
        <v>359</v>
      </c>
      <c r="D9" s="14" t="s">
        <v>23</v>
      </c>
      <c r="E9" s="15" t="s">
        <v>24</v>
      </c>
      <c r="F9" s="14" t="s">
        <v>23</v>
      </c>
      <c r="G9" s="15" t="s">
        <v>24</v>
      </c>
      <c r="H9" s="14" t="s">
        <v>23</v>
      </c>
      <c r="I9" s="15" t="s">
        <v>24</v>
      </c>
      <c r="J9" s="14" t="s">
        <v>23</v>
      </c>
      <c r="K9" s="15" t="s">
        <v>24</v>
      </c>
      <c r="L9" s="26" t="s">
        <v>23</v>
      </c>
      <c r="M9" s="27" t="s">
        <v>24</v>
      </c>
    </row>
    <row r="10" spans="1:13" x14ac:dyDescent="0.25">
      <c r="B10" s="20" t="s">
        <v>672</v>
      </c>
      <c r="C10" s="21" t="s">
        <v>363</v>
      </c>
      <c r="D10" s="22">
        <v>283.64228457217638</v>
      </c>
      <c r="E10" s="45">
        <v>5.4398515475184801E-3</v>
      </c>
      <c r="F10" s="22">
        <v>2213.7506054657806</v>
      </c>
      <c r="G10" s="45">
        <v>0.16097599015725558</v>
      </c>
      <c r="H10" s="22">
        <v>1556.3447257614621</v>
      </c>
      <c r="I10" s="45">
        <v>0.10410271030432683</v>
      </c>
      <c r="J10" s="22">
        <v>1681.3847129562848</v>
      </c>
      <c r="K10" s="45">
        <v>0.15216030873644121</v>
      </c>
      <c r="L10" s="22">
        <v>5735.1223287557041</v>
      </c>
      <c r="M10" s="45">
        <v>6.2410343545334701E-2</v>
      </c>
    </row>
    <row r="11" spans="1:13" x14ac:dyDescent="0.25">
      <c r="B11" s="20"/>
      <c r="C11" s="21" t="s">
        <v>361</v>
      </c>
      <c r="D11" s="22">
        <v>494.96388624013889</v>
      </c>
      <c r="E11" s="45">
        <v>9.4926962902952914E-3</v>
      </c>
      <c r="F11" s="22">
        <v>638.29881049631285</v>
      </c>
      <c r="G11" s="45">
        <v>4.6414796130218691E-2</v>
      </c>
      <c r="H11" s="22">
        <v>591.65241133737425</v>
      </c>
      <c r="I11" s="45">
        <v>3.9575178017309809E-2</v>
      </c>
      <c r="J11" s="22">
        <v>497.86793379139027</v>
      </c>
      <c r="K11" s="45">
        <v>4.5055565173109567E-2</v>
      </c>
      <c r="L11" s="22">
        <v>2222.7830418652165</v>
      </c>
      <c r="M11" s="45">
        <v>2.4188612782327527E-2</v>
      </c>
    </row>
    <row r="12" spans="1:13" x14ac:dyDescent="0.25">
      <c r="B12" s="20"/>
      <c r="C12" s="21" t="s">
        <v>360</v>
      </c>
      <c r="D12" s="22">
        <v>46528.300212490241</v>
      </c>
      <c r="E12" s="45">
        <v>0.89234595714840659</v>
      </c>
      <c r="F12" s="22">
        <v>3961.5364781049452</v>
      </c>
      <c r="G12" s="45">
        <v>0.28806869912650063</v>
      </c>
      <c r="H12" s="22">
        <v>5858.4301360615445</v>
      </c>
      <c r="I12" s="45">
        <v>0.3918659183903887</v>
      </c>
      <c r="J12" s="22">
        <v>2391.2707384940204</v>
      </c>
      <c r="K12" s="45">
        <v>0.21640287974423139</v>
      </c>
      <c r="L12" s="22">
        <v>58739.537565150749</v>
      </c>
      <c r="M12" s="45">
        <v>0.63921125112784105</v>
      </c>
    </row>
    <row r="13" spans="1:13" x14ac:dyDescent="0.25">
      <c r="B13" s="20"/>
      <c r="C13" s="21" t="s">
        <v>369</v>
      </c>
      <c r="D13" s="22">
        <v>314.84119009291948</v>
      </c>
      <c r="E13" s="45">
        <v>6.0382017361509171E-3</v>
      </c>
      <c r="F13" s="22">
        <v>247.46347408522828</v>
      </c>
      <c r="G13" s="45">
        <v>1.7994654714162086E-2</v>
      </c>
      <c r="H13" s="22">
        <v>440.74146102707755</v>
      </c>
      <c r="I13" s="45">
        <v>2.948085978442793E-2</v>
      </c>
      <c r="J13" s="22">
        <v>192.65116723575505</v>
      </c>
      <c r="K13" s="45">
        <v>1.7434356848342776E-2</v>
      </c>
      <c r="L13" s="22">
        <v>1195.6972924409804</v>
      </c>
      <c r="M13" s="45">
        <v>1.3011732709397771E-2</v>
      </c>
    </row>
    <row r="14" spans="1:13" x14ac:dyDescent="0.25">
      <c r="B14" s="20"/>
      <c r="C14" s="21" t="s">
        <v>365</v>
      </c>
      <c r="D14" s="22">
        <v>718.65442832447161</v>
      </c>
      <c r="E14" s="45">
        <v>1.3782759541471313E-2</v>
      </c>
      <c r="F14" s="22">
        <v>106.7726201705207</v>
      </c>
      <c r="G14" s="45">
        <v>7.7641213112250064E-3</v>
      </c>
      <c r="H14" s="22">
        <v>106.0104080056541</v>
      </c>
      <c r="I14" s="45">
        <v>7.0909552435156065E-3</v>
      </c>
      <c r="J14" s="22">
        <v>240.27329136409244</v>
      </c>
      <c r="K14" s="45">
        <v>2.1744017245642545E-2</v>
      </c>
      <c r="L14" s="22">
        <v>1171.7107478647388</v>
      </c>
      <c r="M14" s="45">
        <v>1.275070802646071E-2</v>
      </c>
    </row>
    <row r="15" spans="1:13" x14ac:dyDescent="0.25">
      <c r="B15" s="20"/>
      <c r="C15" s="21" t="s">
        <v>364</v>
      </c>
      <c r="D15" s="22">
        <v>163.40212065008706</v>
      </c>
      <c r="E15" s="45">
        <v>3.1338179363027581E-3</v>
      </c>
      <c r="F15" s="22">
        <v>479.3025446449131</v>
      </c>
      <c r="G15" s="45">
        <v>3.4853158941484809E-2</v>
      </c>
      <c r="H15" s="22">
        <v>295.77926315686818</v>
      </c>
      <c r="I15" s="45">
        <v>1.9784449059883948E-2</v>
      </c>
      <c r="J15" s="22">
        <v>278.44973083725785</v>
      </c>
      <c r="K15" s="45">
        <v>2.5198871314394827E-2</v>
      </c>
      <c r="L15" s="22">
        <v>1216.9336592891261</v>
      </c>
      <c r="M15" s="45">
        <v>1.3242829602310095E-2</v>
      </c>
    </row>
    <row r="16" spans="1:13" x14ac:dyDescent="0.25">
      <c r="B16" s="20"/>
      <c r="C16" s="21" t="s">
        <v>362</v>
      </c>
      <c r="D16" s="22">
        <v>2673.6574467710784</v>
      </c>
      <c r="E16" s="45">
        <v>5.127690894638446E-2</v>
      </c>
      <c r="F16" s="22">
        <v>5035.2936339608341</v>
      </c>
      <c r="G16" s="45">
        <v>0.36614846155573433</v>
      </c>
      <c r="H16" s="22">
        <v>5163.0905276055473</v>
      </c>
      <c r="I16" s="45">
        <v>0.34535518293182721</v>
      </c>
      <c r="J16" s="22">
        <v>5077.6513148567883</v>
      </c>
      <c r="K16" s="45">
        <v>0.45951232086924132</v>
      </c>
      <c r="L16" s="22">
        <v>17949.692923194249</v>
      </c>
      <c r="M16" s="45">
        <v>0.19533088182843791</v>
      </c>
    </row>
    <row r="17" spans="2:13" x14ac:dyDescent="0.25">
      <c r="B17" s="20"/>
      <c r="C17" s="21" t="s">
        <v>366</v>
      </c>
      <c r="D17" s="22">
        <v>964.08716513761601</v>
      </c>
      <c r="E17" s="45">
        <v>1.8489806853470174E-2</v>
      </c>
      <c r="F17" s="22">
        <v>1069.6364301774893</v>
      </c>
      <c r="G17" s="45">
        <v>7.7780118063418904E-2</v>
      </c>
      <c r="H17" s="22">
        <v>938.0395057772306</v>
      </c>
      <c r="I17" s="45">
        <v>6.2744746268319954E-2</v>
      </c>
      <c r="J17" s="22">
        <v>690.53852760177131</v>
      </c>
      <c r="K17" s="45">
        <v>6.2491680068596463E-2</v>
      </c>
      <c r="L17" s="22">
        <v>3662.3016286941074</v>
      </c>
      <c r="M17" s="45">
        <v>3.9853640377890208E-2</v>
      </c>
    </row>
    <row r="18" spans="2:13" x14ac:dyDescent="0.25">
      <c r="B18" s="24" t="s">
        <v>673</v>
      </c>
      <c r="C18" s="24"/>
      <c r="D18" s="25">
        <v>52141.548734278731</v>
      </c>
      <c r="E18" s="46">
        <v>1</v>
      </c>
      <c r="F18" s="25">
        <v>13752.054597106024</v>
      </c>
      <c r="G18" s="46">
        <v>1</v>
      </c>
      <c r="H18" s="25">
        <v>14950.088438732759</v>
      </c>
      <c r="I18" s="46">
        <v>1</v>
      </c>
      <c r="J18" s="25">
        <v>11050.08741713736</v>
      </c>
      <c r="K18" s="46">
        <v>1</v>
      </c>
      <c r="L18" s="25">
        <v>91893.77918725487</v>
      </c>
      <c r="M18" s="46">
        <v>1</v>
      </c>
    </row>
    <row r="19" spans="2:13" x14ac:dyDescent="0.25">
      <c r="B19" s="55" t="s">
        <v>705</v>
      </c>
      <c r="C19" s="42" t="s">
        <v>363</v>
      </c>
      <c r="D19" s="1">
        <v>12.369776986599417</v>
      </c>
      <c r="E19" s="56">
        <v>1.4814814814814834E-2</v>
      </c>
      <c r="F19" s="1">
        <v>3.1605950791531567</v>
      </c>
      <c r="G19" s="56">
        <v>2.9411764705882356E-2</v>
      </c>
      <c r="H19" s="1">
        <v>6.1371829105473958</v>
      </c>
      <c r="I19" s="56">
        <v>4.9999999999999996E-2</v>
      </c>
      <c r="J19" s="1">
        <v>4.4450378282153977</v>
      </c>
      <c r="K19" s="56">
        <v>6.6666666666666666E-2</v>
      </c>
      <c r="L19" s="1">
        <v>26.112592804515366</v>
      </c>
      <c r="M19" s="56">
        <v>2.3070934525681697E-2</v>
      </c>
    </row>
    <row r="20" spans="2:13" x14ac:dyDescent="0.25">
      <c r="B20" s="55"/>
      <c r="C20" s="42" t="s">
        <v>361</v>
      </c>
      <c r="D20" s="1"/>
      <c r="E20" s="56">
        <v>0</v>
      </c>
      <c r="F20" s="1">
        <v>9.4817852374594693</v>
      </c>
      <c r="G20" s="56">
        <v>8.8235294117647051E-2</v>
      </c>
      <c r="H20" s="1">
        <v>15.342957276368489</v>
      </c>
      <c r="I20" s="56">
        <v>0.12499999999999999</v>
      </c>
      <c r="J20" s="1">
        <v>4.4450378282153977</v>
      </c>
      <c r="K20" s="56">
        <v>6.6666666666666666E-2</v>
      </c>
      <c r="L20" s="1">
        <v>29.269780342043354</v>
      </c>
      <c r="M20" s="56">
        <v>2.5860365185015194E-2</v>
      </c>
    </row>
    <row r="21" spans="2:13" x14ac:dyDescent="0.25">
      <c r="B21" s="55"/>
      <c r="C21" s="42" t="s">
        <v>360</v>
      </c>
      <c r="D21" s="1">
        <v>680.33773426296682</v>
      </c>
      <c r="E21" s="56">
        <v>0.81481481481481455</v>
      </c>
      <c r="F21" s="1">
        <v>41.087736028991038</v>
      </c>
      <c r="G21" s="56">
        <v>0.38235294117647062</v>
      </c>
      <c r="H21" s="1">
        <v>30.685914552736978</v>
      </c>
      <c r="I21" s="56">
        <v>0.24999999999999997</v>
      </c>
      <c r="J21" s="1">
        <v>20.00267022696929</v>
      </c>
      <c r="K21" s="56">
        <v>0.3</v>
      </c>
      <c r="L21" s="1">
        <v>772.1140550716641</v>
      </c>
      <c r="M21" s="56">
        <v>0.68217633324549365</v>
      </c>
    </row>
    <row r="22" spans="2:13" x14ac:dyDescent="0.25">
      <c r="B22" s="55"/>
      <c r="C22" s="42" t="s">
        <v>369</v>
      </c>
      <c r="D22" s="1">
        <v>30.924442466498544</v>
      </c>
      <c r="E22" s="56">
        <v>3.703703703703709E-2</v>
      </c>
      <c r="F22" s="1">
        <v>3.1605950791531567</v>
      </c>
      <c r="G22" s="56">
        <v>2.9411764705882356E-2</v>
      </c>
      <c r="H22" s="1">
        <v>18.411548731642188</v>
      </c>
      <c r="I22" s="56">
        <v>0.15</v>
      </c>
      <c r="J22" s="1">
        <v>11.112594570538494</v>
      </c>
      <c r="K22" s="56">
        <v>0.16666666666666666</v>
      </c>
      <c r="L22" s="1">
        <v>63.609180847832377</v>
      </c>
      <c r="M22" s="56">
        <v>5.6199828854943283E-2</v>
      </c>
    </row>
    <row r="23" spans="2:13" x14ac:dyDescent="0.25">
      <c r="B23" s="55"/>
      <c r="C23" s="42" t="s">
        <v>365</v>
      </c>
      <c r="D23" s="1">
        <v>55.663996439697378</v>
      </c>
      <c r="E23" s="56">
        <v>6.6666666666666763E-2</v>
      </c>
      <c r="F23" s="1"/>
      <c r="G23" s="56">
        <v>0</v>
      </c>
      <c r="H23" s="1">
        <v>3.0685914552736979</v>
      </c>
      <c r="I23" s="56">
        <v>2.4999999999999998E-2</v>
      </c>
      <c r="J23" s="1">
        <v>2.2225189141076989</v>
      </c>
      <c r="K23" s="56">
        <v>3.3333333333333333E-2</v>
      </c>
      <c r="L23" s="1">
        <v>60.955106809078771</v>
      </c>
      <c r="M23" s="56">
        <v>5.385490781118512E-2</v>
      </c>
    </row>
    <row r="24" spans="2:13" x14ac:dyDescent="0.25">
      <c r="B24" s="55"/>
      <c r="C24" s="42" t="s">
        <v>364</v>
      </c>
      <c r="D24" s="1"/>
      <c r="E24" s="56">
        <v>0</v>
      </c>
      <c r="F24" s="1"/>
      <c r="G24" s="56">
        <v>0</v>
      </c>
      <c r="H24" s="1">
        <v>6.1371829105473958</v>
      </c>
      <c r="I24" s="56">
        <v>4.9999999999999996E-2</v>
      </c>
      <c r="J24" s="1"/>
      <c r="K24" s="56">
        <v>0</v>
      </c>
      <c r="L24" s="1">
        <v>6.1371829105473958</v>
      </c>
      <c r="M24" s="56">
        <v>5.4223089281615839E-3</v>
      </c>
    </row>
    <row r="25" spans="2:13" x14ac:dyDescent="0.25">
      <c r="B25" s="55"/>
      <c r="C25" s="42" t="s">
        <v>362</v>
      </c>
      <c r="D25" s="1">
        <v>49.479107946397669</v>
      </c>
      <c r="E25" s="56">
        <v>5.9259259259259338E-2</v>
      </c>
      <c r="F25" s="1">
        <v>50.569521266450501</v>
      </c>
      <c r="G25" s="56">
        <v>0.47058823529411759</v>
      </c>
      <c r="H25" s="1">
        <v>39.891688918558074</v>
      </c>
      <c r="I25" s="56">
        <v>0.32499999999999996</v>
      </c>
      <c r="J25" s="1">
        <v>22.225189141076989</v>
      </c>
      <c r="K25" s="56">
        <v>0.33333333333333331</v>
      </c>
      <c r="L25" s="1">
        <v>162.16550727248321</v>
      </c>
      <c r="M25" s="56">
        <v>0.14327607482779248</v>
      </c>
    </row>
    <row r="26" spans="2:13" x14ac:dyDescent="0.25">
      <c r="B26" s="57"/>
      <c r="C26" s="42" t="s">
        <v>366</v>
      </c>
      <c r="D26" s="1">
        <v>6.1848884932997086</v>
      </c>
      <c r="E26" s="56">
        <v>7.4074074074074172E-3</v>
      </c>
      <c r="F26" s="1"/>
      <c r="G26" s="56">
        <v>0</v>
      </c>
      <c r="H26" s="1">
        <v>3.0685914552736979</v>
      </c>
      <c r="I26" s="56">
        <v>2.4999999999999998E-2</v>
      </c>
      <c r="J26" s="1">
        <v>2.2225189141076989</v>
      </c>
      <c r="K26" s="56">
        <v>3.3333333333333333E-2</v>
      </c>
      <c r="L26" s="1">
        <v>11.475998862681106</v>
      </c>
      <c r="M26" s="56">
        <v>1.0139246621726931E-2</v>
      </c>
    </row>
    <row r="27" spans="2:13" x14ac:dyDescent="0.25">
      <c r="B27" s="58" t="s">
        <v>706</v>
      </c>
      <c r="C27" s="58"/>
      <c r="D27" s="59">
        <v>834.95994659545954</v>
      </c>
      <c r="E27" s="60">
        <v>1.601333230147332E-2</v>
      </c>
      <c r="F27" s="59">
        <v>107.46023269120732</v>
      </c>
      <c r="G27" s="60">
        <v>7.8141220231790973E-3</v>
      </c>
      <c r="H27" s="59">
        <v>122.74365821094793</v>
      </c>
      <c r="I27" s="60">
        <v>8.2102295724848472E-3</v>
      </c>
      <c r="J27" s="59">
        <v>66.675567423230973</v>
      </c>
      <c r="K27" s="60">
        <v>6.0339402672801743E-3</v>
      </c>
      <c r="L27" s="59">
        <v>1131.8394049208457</v>
      </c>
      <c r="M27" s="60">
        <v>1.2316822911532122E-2</v>
      </c>
    </row>
    <row r="28" spans="2:13" x14ac:dyDescent="0.25">
      <c r="B28" s="55" t="s">
        <v>11</v>
      </c>
      <c r="C28" s="42" t="s">
        <v>363</v>
      </c>
      <c r="D28" s="1">
        <v>5.2572632235918242</v>
      </c>
      <c r="E28" s="56">
        <v>5.154639175257718E-3</v>
      </c>
      <c r="F28" s="1">
        <v>55.866206896551716</v>
      </c>
      <c r="G28" s="56">
        <v>0.22972972972972963</v>
      </c>
      <c r="H28" s="1">
        <v>8.00821173853301</v>
      </c>
      <c r="I28" s="56">
        <v>3.2258064516129017E-2</v>
      </c>
      <c r="J28" s="1">
        <v>49.543263219317033</v>
      </c>
      <c r="K28" s="56">
        <v>0.20547945205479459</v>
      </c>
      <c r="L28" s="1">
        <v>118.67494507799358</v>
      </c>
      <c r="M28" s="56">
        <v>6.7719196340555454E-2</v>
      </c>
    </row>
    <row r="29" spans="2:13" x14ac:dyDescent="0.25">
      <c r="B29" s="55"/>
      <c r="C29" s="42" t="s">
        <v>361</v>
      </c>
      <c r="D29" s="1">
        <v>31.543579341550945</v>
      </c>
      <c r="E29" s="56">
        <v>3.0927835051546306E-2</v>
      </c>
      <c r="F29" s="1">
        <v>23.003732251521299</v>
      </c>
      <c r="G29" s="56">
        <v>9.4594594594594572E-2</v>
      </c>
      <c r="H29" s="1">
        <v>24.024635215599027</v>
      </c>
      <c r="I29" s="56">
        <v>9.6774193548387039E-2</v>
      </c>
      <c r="J29" s="1">
        <v>29.725957931590209</v>
      </c>
      <c r="K29" s="56">
        <v>0.12328767123287671</v>
      </c>
      <c r="L29" s="1">
        <v>108.29790474026149</v>
      </c>
      <c r="M29" s="56">
        <v>6.1797770957944906E-2</v>
      </c>
    </row>
    <row r="30" spans="2:13" x14ac:dyDescent="0.25">
      <c r="B30" s="55"/>
      <c r="C30" s="42" t="s">
        <v>360</v>
      </c>
      <c r="D30" s="1">
        <v>841.16211577469448</v>
      </c>
      <c r="E30" s="56">
        <v>0.8247422680412374</v>
      </c>
      <c r="F30" s="1">
        <v>52.579959432048675</v>
      </c>
      <c r="G30" s="56">
        <v>0.21621621621621614</v>
      </c>
      <c r="H30" s="1">
        <v>100.10264673166266</v>
      </c>
      <c r="I30" s="56">
        <v>0.40322580645161288</v>
      </c>
      <c r="J30" s="1">
        <v>36.331726360832484</v>
      </c>
      <c r="K30" s="56">
        <v>0.15068493150684933</v>
      </c>
      <c r="L30" s="1">
        <v>1030.1764482992382</v>
      </c>
      <c r="M30" s="56">
        <v>0.58784709040264471</v>
      </c>
    </row>
    <row r="31" spans="2:13" x14ac:dyDescent="0.25">
      <c r="B31" s="55"/>
      <c r="C31" s="42" t="s">
        <v>369</v>
      </c>
      <c r="D31" s="1"/>
      <c r="E31" s="56">
        <v>0</v>
      </c>
      <c r="F31" s="1"/>
      <c r="G31" s="56">
        <v>0</v>
      </c>
      <c r="H31" s="1">
        <v>4.004105869266505</v>
      </c>
      <c r="I31" s="56">
        <v>1.6129032258064509E-2</v>
      </c>
      <c r="J31" s="1">
        <v>9.9086526438634035</v>
      </c>
      <c r="K31" s="56">
        <v>4.1095890410958902E-2</v>
      </c>
      <c r="L31" s="1">
        <v>13.912758513129909</v>
      </c>
      <c r="M31" s="56">
        <v>7.9390036773995323E-3</v>
      </c>
    </row>
    <row r="32" spans="2:13" x14ac:dyDescent="0.25">
      <c r="B32" s="55"/>
      <c r="C32" s="42" t="s">
        <v>365</v>
      </c>
      <c r="D32" s="1">
        <v>10.514526447183648</v>
      </c>
      <c r="E32" s="56">
        <v>1.0309278350515436E-2</v>
      </c>
      <c r="F32" s="1">
        <v>3.2862474645030431</v>
      </c>
      <c r="G32" s="56">
        <v>1.3513513513513513E-2</v>
      </c>
      <c r="H32" s="1">
        <v>4.004105869266505</v>
      </c>
      <c r="I32" s="56">
        <v>1.6129032258064509E-2</v>
      </c>
      <c r="J32" s="1">
        <v>6.6057684292422687</v>
      </c>
      <c r="K32" s="56">
        <v>2.7397260273972601E-2</v>
      </c>
      <c r="L32" s="1">
        <v>24.410648210195465</v>
      </c>
      <c r="M32" s="56">
        <v>1.392938903708826E-2</v>
      </c>
    </row>
    <row r="33" spans="2:13" x14ac:dyDescent="0.25">
      <c r="B33" s="55"/>
      <c r="C33" s="42" t="s">
        <v>364</v>
      </c>
      <c r="D33" s="1">
        <v>10.514526447183648</v>
      </c>
      <c r="E33" s="56">
        <v>1.0309278350515436E-2</v>
      </c>
      <c r="F33" s="1">
        <v>3.2862474645030431</v>
      </c>
      <c r="G33" s="56">
        <v>1.3513513513513513E-2</v>
      </c>
      <c r="H33" s="1">
        <v>4.004105869266505</v>
      </c>
      <c r="I33" s="56">
        <v>1.6129032258064509E-2</v>
      </c>
      <c r="J33" s="1"/>
      <c r="K33" s="56">
        <v>0</v>
      </c>
      <c r="L33" s="1">
        <v>17.804879780953197</v>
      </c>
      <c r="M33" s="56">
        <v>1.0159955405194787E-2</v>
      </c>
    </row>
    <row r="34" spans="2:13" x14ac:dyDescent="0.25">
      <c r="B34" s="55"/>
      <c r="C34" s="42" t="s">
        <v>362</v>
      </c>
      <c r="D34" s="1">
        <v>115.65979091902008</v>
      </c>
      <c r="E34" s="56">
        <v>0.11340206185566974</v>
      </c>
      <c r="F34" s="1">
        <v>98.587423935091337</v>
      </c>
      <c r="G34" s="56">
        <v>0.40540540540540554</v>
      </c>
      <c r="H34" s="1">
        <v>104.10675260092917</v>
      </c>
      <c r="I34" s="56">
        <v>0.41935483870967738</v>
      </c>
      <c r="J34" s="1">
        <v>105.69229486787629</v>
      </c>
      <c r="K34" s="56">
        <v>0.43835616438356156</v>
      </c>
      <c r="L34" s="1">
        <v>424.04626232291685</v>
      </c>
      <c r="M34" s="56">
        <v>0.24197249113409733</v>
      </c>
    </row>
    <row r="35" spans="2:13" x14ac:dyDescent="0.25">
      <c r="B35" s="57"/>
      <c r="C35" s="42" t="s">
        <v>366</v>
      </c>
      <c r="D35" s="1">
        <v>5.2572632235918242</v>
      </c>
      <c r="E35" s="56">
        <v>5.154639175257718E-3</v>
      </c>
      <c r="F35" s="1">
        <v>6.5724949290060861</v>
      </c>
      <c r="G35" s="56">
        <v>2.7027027027027025E-2</v>
      </c>
      <c r="H35" s="1"/>
      <c r="I35" s="56">
        <v>0</v>
      </c>
      <c r="J35" s="1">
        <v>3.3028842146211344</v>
      </c>
      <c r="K35" s="56">
        <v>1.3698630136986301E-2</v>
      </c>
      <c r="L35" s="1">
        <v>15.132642367219045</v>
      </c>
      <c r="M35" s="56">
        <v>8.6351030450751987E-3</v>
      </c>
    </row>
    <row r="36" spans="2:13" x14ac:dyDescent="0.25">
      <c r="B36" s="58" t="s">
        <v>30</v>
      </c>
      <c r="C36" s="58"/>
      <c r="D36" s="59">
        <v>1019.9090653768167</v>
      </c>
      <c r="E36" s="60">
        <v>1.956039070827072E-2</v>
      </c>
      <c r="F36" s="59">
        <v>243.18231237322522</v>
      </c>
      <c r="G36" s="60">
        <v>1.7683344016420709E-2</v>
      </c>
      <c r="H36" s="59">
        <v>248.25456389452341</v>
      </c>
      <c r="I36" s="60">
        <v>1.6605558215384432E-2</v>
      </c>
      <c r="J36" s="59">
        <v>241.11054766734281</v>
      </c>
      <c r="K36" s="60">
        <v>2.181978644742753E-2</v>
      </c>
      <c r="L36" s="59">
        <v>1752.4564893119075</v>
      </c>
      <c r="M36" s="60">
        <v>1.9070458357587895E-2</v>
      </c>
    </row>
    <row r="37" spans="2:13" x14ac:dyDescent="0.25">
      <c r="B37" s="61" t="s">
        <v>707</v>
      </c>
      <c r="C37" s="42" t="s">
        <v>363</v>
      </c>
      <c r="D37" s="1">
        <v>44.943340613403251</v>
      </c>
      <c r="E37" s="56">
        <v>1.5075376884422153E-2</v>
      </c>
      <c r="F37" s="1">
        <v>63.735415269661843</v>
      </c>
      <c r="G37" s="56">
        <v>9.8901098901098938E-2</v>
      </c>
      <c r="H37" s="1">
        <v>41.067890148784166</v>
      </c>
      <c r="I37" s="56">
        <v>7.3684210526315783E-2</v>
      </c>
      <c r="J37" s="1">
        <v>18.906813266041816</v>
      </c>
      <c r="K37" s="56">
        <v>3.9473684210526321E-2</v>
      </c>
      <c r="L37" s="1">
        <v>168.65345929789106</v>
      </c>
      <c r="M37" s="56">
        <v>3.6176203195600894E-2</v>
      </c>
    </row>
    <row r="38" spans="2:13" x14ac:dyDescent="0.25">
      <c r="B38" s="61"/>
      <c r="C38" s="42" t="s">
        <v>361</v>
      </c>
      <c r="D38" s="1"/>
      <c r="E38" s="56">
        <v>0</v>
      </c>
      <c r="F38" s="1">
        <v>14.163425615480412</v>
      </c>
      <c r="G38" s="56">
        <v>2.197802197802199E-2</v>
      </c>
      <c r="H38" s="1">
        <v>5.8668414498263086</v>
      </c>
      <c r="I38" s="56">
        <v>1.0526315789473681E-2</v>
      </c>
      <c r="J38" s="1"/>
      <c r="K38" s="56">
        <v>0</v>
      </c>
      <c r="L38" s="1">
        <v>20.03026706530672</v>
      </c>
      <c r="M38" s="56">
        <v>4.2964965820048813E-3</v>
      </c>
    </row>
    <row r="39" spans="2:13" x14ac:dyDescent="0.25">
      <c r="B39" s="61"/>
      <c r="C39" s="42" t="s">
        <v>360</v>
      </c>
      <c r="D39" s="1">
        <v>2651.6570961907842</v>
      </c>
      <c r="E39" s="56">
        <v>0.88944723618090449</v>
      </c>
      <c r="F39" s="1">
        <v>77.898840885142249</v>
      </c>
      <c r="G39" s="56">
        <v>0.12087912087912092</v>
      </c>
      <c r="H39" s="1">
        <v>93.869463197220952</v>
      </c>
      <c r="I39" s="56">
        <v>0.16842105263157892</v>
      </c>
      <c r="J39" s="1">
        <v>50.418168709444842</v>
      </c>
      <c r="K39" s="56">
        <v>0.10526315789473685</v>
      </c>
      <c r="L39" s="1">
        <v>2873.8435689825919</v>
      </c>
      <c r="M39" s="56">
        <v>0.61644006198682899</v>
      </c>
    </row>
    <row r="40" spans="2:13" x14ac:dyDescent="0.25">
      <c r="B40" s="61"/>
      <c r="C40" s="42" t="s">
        <v>369</v>
      </c>
      <c r="D40" s="1">
        <v>14.981113537801084</v>
      </c>
      <c r="E40" s="56">
        <v>5.0251256281407175E-3</v>
      </c>
      <c r="F40" s="1">
        <v>7.0817128077402058</v>
      </c>
      <c r="G40" s="56">
        <v>1.0989010989010995E-2</v>
      </c>
      <c r="H40" s="1">
        <v>5.8668414498263086</v>
      </c>
      <c r="I40" s="56">
        <v>1.0526315789473681E-2</v>
      </c>
      <c r="J40" s="1">
        <v>6.3022710886806053</v>
      </c>
      <c r="K40" s="56">
        <v>1.3157894736842106E-2</v>
      </c>
      <c r="L40" s="1">
        <v>34.231938884048205</v>
      </c>
      <c r="M40" s="56">
        <v>7.3427582333865865E-3</v>
      </c>
    </row>
    <row r="41" spans="2:13" x14ac:dyDescent="0.25">
      <c r="B41" s="61"/>
      <c r="C41" s="42" t="s">
        <v>365</v>
      </c>
      <c r="D41" s="1">
        <v>29.962227075602168</v>
      </c>
      <c r="E41" s="56">
        <v>1.0050251256281435E-2</v>
      </c>
      <c r="F41" s="1"/>
      <c r="G41" s="56">
        <v>0</v>
      </c>
      <c r="H41" s="1">
        <v>5.8668414498263086</v>
      </c>
      <c r="I41" s="56">
        <v>1.0526315789473681E-2</v>
      </c>
      <c r="J41" s="1">
        <v>50.418168709444842</v>
      </c>
      <c r="K41" s="56">
        <v>0.10526315789473685</v>
      </c>
      <c r="L41" s="1">
        <v>86.247237234873324</v>
      </c>
      <c r="M41" s="56">
        <v>1.8500050886931248E-2</v>
      </c>
    </row>
    <row r="42" spans="2:13" x14ac:dyDescent="0.25">
      <c r="B42" s="61"/>
      <c r="C42" s="42" t="s">
        <v>364</v>
      </c>
      <c r="D42" s="1">
        <v>14.981113537801084</v>
      </c>
      <c r="E42" s="56">
        <v>5.0251256281407175E-3</v>
      </c>
      <c r="F42" s="1">
        <v>28.326851230960823</v>
      </c>
      <c r="G42" s="56">
        <v>4.395604395604398E-2</v>
      </c>
      <c r="H42" s="1">
        <v>5.8668414498263086</v>
      </c>
      <c r="I42" s="56">
        <v>1.0526315789473681E-2</v>
      </c>
      <c r="J42" s="1"/>
      <c r="K42" s="56">
        <v>0</v>
      </c>
      <c r="L42" s="1">
        <v>49.174806218588216</v>
      </c>
      <c r="M42" s="56">
        <v>1.0548006481893673E-2</v>
      </c>
    </row>
    <row r="43" spans="2:13" x14ac:dyDescent="0.25">
      <c r="B43" s="61"/>
      <c r="C43" s="42" t="s">
        <v>362</v>
      </c>
      <c r="D43" s="1">
        <v>179.77336245361303</v>
      </c>
      <c r="E43" s="56">
        <v>6.030150753768862E-2</v>
      </c>
      <c r="F43" s="1">
        <v>453.22961969537289</v>
      </c>
      <c r="G43" s="56">
        <v>0.70329670329670324</v>
      </c>
      <c r="H43" s="1">
        <v>398.94521858818911</v>
      </c>
      <c r="I43" s="56">
        <v>0.71578947368421053</v>
      </c>
      <c r="J43" s="1">
        <v>334.02036770007203</v>
      </c>
      <c r="K43" s="56">
        <v>0.69736842105263153</v>
      </c>
      <c r="L43" s="1">
        <v>1365.9685684372471</v>
      </c>
      <c r="M43" s="56">
        <v>0.29300055093034094</v>
      </c>
    </row>
    <row r="44" spans="2:13" x14ac:dyDescent="0.25">
      <c r="B44" s="57"/>
      <c r="C44" s="42" t="s">
        <v>366</v>
      </c>
      <c r="D44" s="1">
        <v>44.943340613403251</v>
      </c>
      <c r="E44" s="56">
        <v>1.5075376884422153E-2</v>
      </c>
      <c r="F44" s="1"/>
      <c r="G44" s="56">
        <v>0</v>
      </c>
      <c r="H44" s="1"/>
      <c r="I44" s="56">
        <v>0</v>
      </c>
      <c r="J44" s="1">
        <v>18.906813266041816</v>
      </c>
      <c r="K44" s="56">
        <v>3.9473684210526321E-2</v>
      </c>
      <c r="L44" s="1">
        <v>63.850153879445067</v>
      </c>
      <c r="M44" s="56">
        <v>1.3695871703012693E-2</v>
      </c>
    </row>
    <row r="45" spans="2:13" x14ac:dyDescent="0.25">
      <c r="B45" s="58" t="s">
        <v>708</v>
      </c>
      <c r="C45" s="58"/>
      <c r="D45" s="59">
        <v>2981.2415940224073</v>
      </c>
      <c r="E45" s="60">
        <v>5.7175931026048135E-2</v>
      </c>
      <c r="F45" s="59">
        <v>644.43586550435839</v>
      </c>
      <c r="G45" s="60">
        <v>4.6861060720335891E-2</v>
      </c>
      <c r="H45" s="59">
        <v>557.34993773349947</v>
      </c>
      <c r="I45" s="60">
        <v>3.7280711750808965E-2</v>
      </c>
      <c r="J45" s="59">
        <v>478.97260273972597</v>
      </c>
      <c r="K45" s="60">
        <v>4.3345593990224709E-2</v>
      </c>
      <c r="L45" s="59">
        <v>4661.9999999999918</v>
      </c>
      <c r="M45" s="60">
        <v>5.073248745706848E-2</v>
      </c>
    </row>
    <row r="46" spans="2:13" x14ac:dyDescent="0.25">
      <c r="B46" s="61" t="s">
        <v>709</v>
      </c>
      <c r="C46" s="42" t="s">
        <v>363</v>
      </c>
      <c r="D46" s="1">
        <v>21.677760301981753</v>
      </c>
      <c r="E46" s="56">
        <v>6.1919504643962661E-3</v>
      </c>
      <c r="F46" s="1">
        <v>337.94316421025172</v>
      </c>
      <c r="G46" s="56">
        <v>0.25365853658536586</v>
      </c>
      <c r="H46" s="1">
        <v>200.07933519118291</v>
      </c>
      <c r="I46" s="56">
        <v>0.11737089201877948</v>
      </c>
      <c r="J46" s="1">
        <v>145.3615715983363</v>
      </c>
      <c r="K46" s="56">
        <v>0.1597222222222221</v>
      </c>
      <c r="L46" s="1">
        <v>705.06183130175259</v>
      </c>
      <c r="M46" s="56">
        <v>9.4664585298301782E-2</v>
      </c>
    </row>
    <row r="47" spans="2:13" x14ac:dyDescent="0.25">
      <c r="B47" s="61"/>
      <c r="C47" s="42" t="s">
        <v>361</v>
      </c>
      <c r="D47" s="1">
        <v>21.677760301981753</v>
      </c>
      <c r="E47" s="56">
        <v>6.1919504643962661E-3</v>
      </c>
      <c r="F47" s="1">
        <v>84.485791052562931</v>
      </c>
      <c r="G47" s="56">
        <v>6.3414634146341464E-2</v>
      </c>
      <c r="H47" s="1">
        <v>56.022213853531177</v>
      </c>
      <c r="I47" s="56">
        <v>3.2863849765258232E-2</v>
      </c>
      <c r="J47" s="1">
        <v>25.280273321449794</v>
      </c>
      <c r="K47" s="56">
        <v>2.7777777777777759E-2</v>
      </c>
      <c r="L47" s="1">
        <v>187.46603852952563</v>
      </c>
      <c r="M47" s="56">
        <v>2.5169983690860015E-2</v>
      </c>
    </row>
    <row r="48" spans="2:13" x14ac:dyDescent="0.25">
      <c r="B48" s="61"/>
      <c r="C48" s="42" t="s">
        <v>360</v>
      </c>
      <c r="D48" s="1">
        <v>3186.6307643913274</v>
      </c>
      <c r="E48" s="56">
        <v>0.91021671826625394</v>
      </c>
      <c r="F48" s="1">
        <v>487.4180253032477</v>
      </c>
      <c r="G48" s="56">
        <v>0.36585365853658541</v>
      </c>
      <c r="H48" s="1">
        <v>968.38398232532347</v>
      </c>
      <c r="I48" s="56">
        <v>0.56807511737089167</v>
      </c>
      <c r="J48" s="1">
        <v>284.40307486631042</v>
      </c>
      <c r="K48" s="56">
        <v>0.31250000000000006</v>
      </c>
      <c r="L48" s="1">
        <v>4926.8358468862098</v>
      </c>
      <c r="M48" s="56">
        <v>0.6614978312145815</v>
      </c>
    </row>
    <row r="49" spans="2:13" x14ac:dyDescent="0.25">
      <c r="B49" s="61"/>
      <c r="C49" s="42" t="s">
        <v>369</v>
      </c>
      <c r="D49" s="1">
        <v>32.516640452972631</v>
      </c>
      <c r="E49" s="56">
        <v>9.2879256965943992E-3</v>
      </c>
      <c r="F49" s="1">
        <v>12.997814008086605</v>
      </c>
      <c r="G49" s="56">
        <v>9.7560975609756097E-3</v>
      </c>
      <c r="H49" s="1">
        <v>104.04125429941504</v>
      </c>
      <c r="I49" s="56">
        <v>6.1032863849765293E-2</v>
      </c>
      <c r="J49" s="1">
        <v>18.960204991087345</v>
      </c>
      <c r="K49" s="56">
        <v>2.0833333333333318E-2</v>
      </c>
      <c r="L49" s="1">
        <v>168.51591375156164</v>
      </c>
      <c r="M49" s="56">
        <v>2.2625659741079673E-2</v>
      </c>
    </row>
    <row r="50" spans="2:13" x14ac:dyDescent="0.25">
      <c r="B50" s="61"/>
      <c r="C50" s="42" t="s">
        <v>365</v>
      </c>
      <c r="D50" s="1">
        <v>43.355520603963505</v>
      </c>
      <c r="E50" s="56">
        <v>1.2383900928792532E-2</v>
      </c>
      <c r="F50" s="1">
        <v>6.4989070040433026</v>
      </c>
      <c r="G50" s="56">
        <v>4.8780487804878049E-3</v>
      </c>
      <c r="H50" s="1"/>
      <c r="I50" s="56">
        <v>0</v>
      </c>
      <c r="J50" s="1">
        <v>6.3200683303624485</v>
      </c>
      <c r="K50" s="56">
        <v>6.9444444444444397E-3</v>
      </c>
      <c r="L50" s="1">
        <v>56.174495938369255</v>
      </c>
      <c r="M50" s="56">
        <v>7.5422255556349595E-3</v>
      </c>
    </row>
    <row r="51" spans="2:13" x14ac:dyDescent="0.25">
      <c r="B51" s="61"/>
      <c r="C51" s="42" t="s">
        <v>364</v>
      </c>
      <c r="D51" s="1"/>
      <c r="E51" s="56">
        <v>0</v>
      </c>
      <c r="F51" s="1">
        <v>25.99562801617321</v>
      </c>
      <c r="G51" s="56">
        <v>1.9512195121951219E-2</v>
      </c>
      <c r="H51" s="1">
        <v>8.0031734076473118</v>
      </c>
      <c r="I51" s="56">
        <v>4.6948356807511764E-3</v>
      </c>
      <c r="J51" s="1">
        <v>6.3200683303624485</v>
      </c>
      <c r="K51" s="56">
        <v>6.9444444444444397E-3</v>
      </c>
      <c r="L51" s="1">
        <v>40.31886975418297</v>
      </c>
      <c r="M51" s="56">
        <v>5.4133820829998548E-3</v>
      </c>
    </row>
    <row r="52" spans="2:13" x14ac:dyDescent="0.25">
      <c r="B52" s="61"/>
      <c r="C52" s="42" t="s">
        <v>362</v>
      </c>
      <c r="D52" s="1">
        <v>162.58320226486319</v>
      </c>
      <c r="E52" s="56">
        <v>4.6439628482972013E-2</v>
      </c>
      <c r="F52" s="1">
        <v>331.44425720620842</v>
      </c>
      <c r="G52" s="56">
        <v>0.24878048780487805</v>
      </c>
      <c r="H52" s="1">
        <v>360.14280334412899</v>
      </c>
      <c r="I52" s="56">
        <v>0.21126760563380292</v>
      </c>
      <c r="J52" s="1">
        <v>372.88403149138486</v>
      </c>
      <c r="K52" s="56">
        <v>0.40972222222222238</v>
      </c>
      <c r="L52" s="1">
        <v>1227.0542943065855</v>
      </c>
      <c r="M52" s="56">
        <v>0.16474950245791942</v>
      </c>
    </row>
    <row r="53" spans="2:13" x14ac:dyDescent="0.25">
      <c r="B53" s="57"/>
      <c r="C53" s="42" t="s">
        <v>366</v>
      </c>
      <c r="D53" s="1">
        <v>32.516640452972631</v>
      </c>
      <c r="E53" s="56">
        <v>9.2879256965943992E-3</v>
      </c>
      <c r="F53" s="1">
        <v>45.492349028303117</v>
      </c>
      <c r="G53" s="56">
        <v>3.4146341463414637E-2</v>
      </c>
      <c r="H53" s="1">
        <v>8.0031734076473118</v>
      </c>
      <c r="I53" s="56">
        <v>4.6948356807511764E-3</v>
      </c>
      <c r="J53" s="1">
        <v>50.560546642899581</v>
      </c>
      <c r="K53" s="56">
        <v>5.5555555555555511E-2</v>
      </c>
      <c r="L53" s="1">
        <v>136.57270953182262</v>
      </c>
      <c r="M53" s="56">
        <v>1.8336829958622777E-2</v>
      </c>
    </row>
    <row r="54" spans="2:13" x14ac:dyDescent="0.25">
      <c r="B54" s="58" t="s">
        <v>710</v>
      </c>
      <c r="C54" s="58"/>
      <c r="D54" s="59">
        <v>3500.9582887700635</v>
      </c>
      <c r="E54" s="60">
        <v>6.7143350624499623E-2</v>
      </c>
      <c r="F54" s="59">
        <v>1332.275935828877</v>
      </c>
      <c r="G54" s="60">
        <v>9.6878319266507501E-2</v>
      </c>
      <c r="H54" s="59">
        <v>1704.6759358288764</v>
      </c>
      <c r="I54" s="60">
        <v>0.1140244716822135</v>
      </c>
      <c r="J54" s="59">
        <v>910.08983957219323</v>
      </c>
      <c r="K54" s="60">
        <v>8.2360419896837622E-2</v>
      </c>
      <c r="L54" s="59">
        <v>7448.00000000001</v>
      </c>
      <c r="M54" s="60">
        <v>8.1050100081563103E-2</v>
      </c>
    </row>
    <row r="55" spans="2:13" x14ac:dyDescent="0.25">
      <c r="B55" s="61" t="s">
        <v>8</v>
      </c>
      <c r="C55" s="42" t="s">
        <v>363</v>
      </c>
      <c r="D55" s="1">
        <v>8.452293953793216</v>
      </c>
      <c r="E55" s="56">
        <v>5.9523809523809538E-3</v>
      </c>
      <c r="F55" s="1">
        <v>19.421918523676883</v>
      </c>
      <c r="G55" s="56">
        <v>0.12500000000000006</v>
      </c>
      <c r="H55" s="1">
        <v>15.414821409682309</v>
      </c>
      <c r="I55" s="56">
        <v>8.8607594936708903E-2</v>
      </c>
      <c r="J55" s="1">
        <v>9.7755145465800055</v>
      </c>
      <c r="K55" s="56">
        <v>6.9444444444444448E-2</v>
      </c>
      <c r="L55" s="1">
        <v>53.064548433732412</v>
      </c>
      <c r="M55" s="56">
        <v>2.8075063350896018E-2</v>
      </c>
    </row>
    <row r="56" spans="2:13" x14ac:dyDescent="0.25">
      <c r="B56" s="61"/>
      <c r="C56" s="42" t="s">
        <v>361</v>
      </c>
      <c r="D56" s="1">
        <v>92.975233491725376</v>
      </c>
      <c r="E56" s="56">
        <v>6.5476190476190493E-2</v>
      </c>
      <c r="F56" s="1">
        <v>54.38137186629524</v>
      </c>
      <c r="G56" s="56">
        <v>0.34999999999999992</v>
      </c>
      <c r="H56" s="1">
        <v>44.042346884806577</v>
      </c>
      <c r="I56" s="56">
        <v>0.25316455696202528</v>
      </c>
      <c r="J56" s="1">
        <v>56.697984370164058</v>
      </c>
      <c r="K56" s="56">
        <v>0.40277777777777796</v>
      </c>
      <c r="L56" s="1">
        <v>248.09693661299124</v>
      </c>
      <c r="M56" s="56">
        <v>0.13126159400510781</v>
      </c>
    </row>
    <row r="57" spans="2:13" x14ac:dyDescent="0.25">
      <c r="B57" s="61"/>
      <c r="C57" s="42" t="s">
        <v>360</v>
      </c>
      <c r="D57" s="1">
        <v>1208.6780353924294</v>
      </c>
      <c r="E57" s="56">
        <v>0.85119047619047605</v>
      </c>
      <c r="F57" s="1">
        <v>40.786028899721444</v>
      </c>
      <c r="G57" s="56">
        <v>0.26250000000000001</v>
      </c>
      <c r="H57" s="1">
        <v>52.850816261767889</v>
      </c>
      <c r="I57" s="56">
        <v>0.30379746835443033</v>
      </c>
      <c r="J57" s="1">
        <v>31.28164654905601</v>
      </c>
      <c r="K57" s="56">
        <v>0.22222222222222215</v>
      </c>
      <c r="L57" s="1">
        <v>1333.5965271029747</v>
      </c>
      <c r="M57" s="56">
        <v>0.70557100904584957</v>
      </c>
    </row>
    <row r="58" spans="2:13" x14ac:dyDescent="0.25">
      <c r="B58" s="61"/>
      <c r="C58" s="42" t="s">
        <v>369</v>
      </c>
      <c r="D58" s="1"/>
      <c r="E58" s="56">
        <v>0</v>
      </c>
      <c r="F58" s="1"/>
      <c r="G58" s="56">
        <v>0</v>
      </c>
      <c r="H58" s="1">
        <v>8.8084693769613196</v>
      </c>
      <c r="I58" s="56">
        <v>5.0632911392405083E-2</v>
      </c>
      <c r="J58" s="1"/>
      <c r="K58" s="56">
        <v>0</v>
      </c>
      <c r="L58" s="1">
        <v>8.8084693769613196</v>
      </c>
      <c r="M58" s="56">
        <v>4.6603305423666332E-3</v>
      </c>
    </row>
    <row r="59" spans="2:13" x14ac:dyDescent="0.25">
      <c r="B59" s="61"/>
      <c r="C59" s="42" t="s">
        <v>365</v>
      </c>
      <c r="D59" s="1">
        <v>8.452293953793216</v>
      </c>
      <c r="E59" s="56">
        <v>5.9523809523809538E-3</v>
      </c>
      <c r="F59" s="1">
        <v>3.8843837047353755</v>
      </c>
      <c r="G59" s="56">
        <v>2.5000000000000001E-2</v>
      </c>
      <c r="H59" s="1"/>
      <c r="I59" s="56">
        <v>0</v>
      </c>
      <c r="J59" s="1"/>
      <c r="K59" s="56">
        <v>0</v>
      </c>
      <c r="L59" s="1">
        <v>12.336677658528592</v>
      </c>
      <c r="M59" s="56">
        <v>6.5270131759493479E-3</v>
      </c>
    </row>
    <row r="60" spans="2:13" x14ac:dyDescent="0.25">
      <c r="B60" s="61"/>
      <c r="C60" s="42" t="s">
        <v>364</v>
      </c>
      <c r="D60" s="1"/>
      <c r="E60" s="56">
        <v>0</v>
      </c>
      <c r="F60" s="1">
        <v>1.9421918523676878</v>
      </c>
      <c r="G60" s="56">
        <v>1.2500000000000001E-2</v>
      </c>
      <c r="H60" s="1"/>
      <c r="I60" s="56">
        <v>0</v>
      </c>
      <c r="J60" s="1">
        <v>1.9551029093160013</v>
      </c>
      <c r="K60" s="56">
        <v>1.388888888888889E-2</v>
      </c>
      <c r="L60" s="1">
        <v>3.897294761683689</v>
      </c>
      <c r="M60" s="56">
        <v>2.0619566275594651E-3</v>
      </c>
    </row>
    <row r="61" spans="2:13" x14ac:dyDescent="0.25">
      <c r="B61" s="61"/>
      <c r="C61" s="42" t="s">
        <v>362</v>
      </c>
      <c r="D61" s="1">
        <v>92.975233491725376</v>
      </c>
      <c r="E61" s="56">
        <v>6.5476190476190493E-2</v>
      </c>
      <c r="F61" s="1">
        <v>33.017261490250704</v>
      </c>
      <c r="G61" s="56">
        <v>0.21250000000000011</v>
      </c>
      <c r="H61" s="1">
        <v>46.244464229046905</v>
      </c>
      <c r="I61" s="56">
        <v>0.26582278481012656</v>
      </c>
      <c r="J61" s="1">
        <v>39.102058186320022</v>
      </c>
      <c r="K61" s="56">
        <v>0.27777777777777779</v>
      </c>
      <c r="L61" s="1">
        <v>211.33901739734301</v>
      </c>
      <c r="M61" s="56">
        <v>0.1118139412673258</v>
      </c>
    </row>
    <row r="62" spans="2:13" x14ac:dyDescent="0.25">
      <c r="B62" s="57"/>
      <c r="C62" s="42" t="s">
        <v>366</v>
      </c>
      <c r="D62" s="1">
        <v>8.452293953793216</v>
      </c>
      <c r="E62" s="56">
        <v>5.9523809523809538E-3</v>
      </c>
      <c r="F62" s="1">
        <v>1.9421918523676878</v>
      </c>
      <c r="G62" s="56">
        <v>1.2500000000000001E-2</v>
      </c>
      <c r="H62" s="1">
        <v>6.6063520327209897</v>
      </c>
      <c r="I62" s="56">
        <v>3.7974683544303812E-2</v>
      </c>
      <c r="J62" s="1">
        <v>1.9551029093160013</v>
      </c>
      <c r="K62" s="56">
        <v>1.388888888888889E-2</v>
      </c>
      <c r="L62" s="1">
        <v>18.955940748197893</v>
      </c>
      <c r="M62" s="56">
        <v>1.0029091984945294E-2</v>
      </c>
    </row>
    <row r="63" spans="2:13" x14ac:dyDescent="0.25">
      <c r="B63" s="58" t="s">
        <v>31</v>
      </c>
      <c r="C63" s="58"/>
      <c r="D63" s="59">
        <v>1419.98538423726</v>
      </c>
      <c r="E63" s="60">
        <v>2.7233279768380893E-2</v>
      </c>
      <c r="F63" s="59">
        <v>155.37534818941501</v>
      </c>
      <c r="G63" s="60">
        <v>1.1298337066092831E-2</v>
      </c>
      <c r="H63" s="59">
        <v>173.96727019498599</v>
      </c>
      <c r="I63" s="60">
        <v>1.1636537864503209E-2</v>
      </c>
      <c r="J63" s="59">
        <v>140.76740947075209</v>
      </c>
      <c r="K63" s="60">
        <v>1.2739031299647366E-2</v>
      </c>
      <c r="L63" s="59">
        <v>1890.095412092413</v>
      </c>
      <c r="M63" s="60">
        <v>2.0568262931497466E-2</v>
      </c>
    </row>
    <row r="64" spans="2:13" x14ac:dyDescent="0.25">
      <c r="B64" s="61" t="s">
        <v>711</v>
      </c>
      <c r="C64" s="42" t="s">
        <v>363</v>
      </c>
      <c r="D64" s="1"/>
      <c r="E64" s="56">
        <v>0</v>
      </c>
      <c r="F64" s="1"/>
      <c r="G64" s="56">
        <v>0</v>
      </c>
      <c r="H64" s="1">
        <v>2.1120027513470134</v>
      </c>
      <c r="I64" s="56">
        <v>2.2727272727272728E-2</v>
      </c>
      <c r="J64" s="1"/>
      <c r="K64" s="56">
        <v>0</v>
      </c>
      <c r="L64" s="1">
        <v>2.1120027513470134</v>
      </c>
      <c r="M64" s="56">
        <v>1.9775306660552586E-3</v>
      </c>
    </row>
    <row r="65" spans="2:13" x14ac:dyDescent="0.25">
      <c r="B65" s="61"/>
      <c r="C65" s="42" t="s">
        <v>361</v>
      </c>
      <c r="D65" s="1"/>
      <c r="E65" s="56">
        <v>0</v>
      </c>
      <c r="F65" s="1">
        <v>1.8705338377469525</v>
      </c>
      <c r="G65" s="56">
        <v>2.777777777777779E-2</v>
      </c>
      <c r="H65" s="1"/>
      <c r="I65" s="56">
        <v>0</v>
      </c>
      <c r="J65" s="1"/>
      <c r="K65" s="56">
        <v>0</v>
      </c>
      <c r="L65" s="1">
        <v>1.8705338377469525</v>
      </c>
      <c r="M65" s="56">
        <v>1.751436177665688E-3</v>
      </c>
    </row>
    <row r="66" spans="2:13" x14ac:dyDescent="0.25">
      <c r="B66" s="61"/>
      <c r="C66" s="42" t="s">
        <v>360</v>
      </c>
      <c r="D66" s="1">
        <v>799.87682296429512</v>
      </c>
      <c r="E66" s="56">
        <v>0.92366412213740456</v>
      </c>
      <c r="F66" s="1">
        <v>24.316939890710376</v>
      </c>
      <c r="G66" s="56">
        <v>0.36111111111111116</v>
      </c>
      <c r="H66" s="1">
        <v>25.344033016164161</v>
      </c>
      <c r="I66" s="56">
        <v>0.27272727272727271</v>
      </c>
      <c r="J66" s="1">
        <v>6.5921550408176817</v>
      </c>
      <c r="K66" s="56">
        <v>0.15789473684210523</v>
      </c>
      <c r="L66" s="1">
        <v>856.12995091198741</v>
      </c>
      <c r="M66" s="56">
        <v>0.80161980422470835</v>
      </c>
    </row>
    <row r="67" spans="2:13" x14ac:dyDescent="0.25">
      <c r="B67" s="61"/>
      <c r="C67" s="42" t="s">
        <v>369</v>
      </c>
      <c r="D67" s="1">
        <v>19.831656767709831</v>
      </c>
      <c r="E67" s="56">
        <v>2.2900763358778664E-2</v>
      </c>
      <c r="F67" s="1"/>
      <c r="G67" s="56">
        <v>0</v>
      </c>
      <c r="H67" s="1">
        <v>6.3360082540410403</v>
      </c>
      <c r="I67" s="56">
        <v>6.8181818181818177E-2</v>
      </c>
      <c r="J67" s="1"/>
      <c r="K67" s="56">
        <v>0</v>
      </c>
      <c r="L67" s="1">
        <v>26.167665021750871</v>
      </c>
      <c r="M67" s="56">
        <v>2.450155900913006E-2</v>
      </c>
    </row>
    <row r="68" spans="2:13" x14ac:dyDescent="0.25">
      <c r="B68" s="61"/>
      <c r="C68" s="42" t="s">
        <v>365</v>
      </c>
      <c r="D68" s="1">
        <v>13.221104511806553</v>
      </c>
      <c r="E68" s="56">
        <v>1.5267175572519109E-2</v>
      </c>
      <c r="F68" s="1">
        <v>1.8705338377469525</v>
      </c>
      <c r="G68" s="56">
        <v>2.777777777777779E-2</v>
      </c>
      <c r="H68" s="1"/>
      <c r="I68" s="56">
        <v>0</v>
      </c>
      <c r="J68" s="1">
        <v>2.1973850136058939</v>
      </c>
      <c r="K68" s="56">
        <v>5.2631578947368404E-2</v>
      </c>
      <c r="L68" s="1">
        <v>17.289023363159401</v>
      </c>
      <c r="M68" s="56">
        <v>1.6188224122808448E-2</v>
      </c>
    </row>
    <row r="69" spans="2:13" x14ac:dyDescent="0.25">
      <c r="B69" s="61"/>
      <c r="C69" s="42" t="s">
        <v>362</v>
      </c>
      <c r="D69" s="1">
        <v>33.052761279516382</v>
      </c>
      <c r="E69" s="56">
        <v>3.8167938931297773E-2</v>
      </c>
      <c r="F69" s="1">
        <v>33.669609079445131</v>
      </c>
      <c r="G69" s="56">
        <v>0.5</v>
      </c>
      <c r="H69" s="1">
        <v>59.136077037716376</v>
      </c>
      <c r="I69" s="56">
        <v>0.63636363636363635</v>
      </c>
      <c r="J69" s="1">
        <v>30.763390190482525</v>
      </c>
      <c r="K69" s="56">
        <v>0.73684210526315796</v>
      </c>
      <c r="L69" s="1">
        <v>156.62183758716043</v>
      </c>
      <c r="M69" s="56">
        <v>0.14664966066213542</v>
      </c>
    </row>
    <row r="70" spans="2:13" x14ac:dyDescent="0.25">
      <c r="B70" s="57"/>
      <c r="C70" s="42" t="s">
        <v>366</v>
      </c>
      <c r="D70" s="1"/>
      <c r="E70" s="56">
        <v>0</v>
      </c>
      <c r="F70" s="1">
        <v>5.6116015132408572</v>
      </c>
      <c r="G70" s="56">
        <v>8.333333333333337E-2</v>
      </c>
      <c r="H70" s="1"/>
      <c r="I70" s="56">
        <v>0</v>
      </c>
      <c r="J70" s="1">
        <v>2.1973850136058939</v>
      </c>
      <c r="K70" s="56">
        <v>5.2631578947368404E-2</v>
      </c>
      <c r="L70" s="1">
        <v>7.8089865268467511</v>
      </c>
      <c r="M70" s="56">
        <v>7.3117851374969673E-3</v>
      </c>
    </row>
    <row r="71" spans="2:13" x14ac:dyDescent="0.25">
      <c r="B71" s="58" t="s">
        <v>712</v>
      </c>
      <c r="C71" s="58"/>
      <c r="D71" s="59">
        <v>865.98234552332781</v>
      </c>
      <c r="E71" s="60">
        <v>1.660829734721762E-2</v>
      </c>
      <c r="F71" s="59">
        <v>67.339218158890262</v>
      </c>
      <c r="G71" s="60">
        <v>4.8966659987709207E-3</v>
      </c>
      <c r="H71" s="59">
        <v>92.928121059268591</v>
      </c>
      <c r="I71" s="60">
        <v>6.2158910591130472E-3</v>
      </c>
      <c r="J71" s="59">
        <v>41.750315258511996</v>
      </c>
      <c r="K71" s="60">
        <v>3.7782791830010634E-3</v>
      </c>
      <c r="L71" s="59">
        <v>1067.9999999999986</v>
      </c>
      <c r="M71" s="60">
        <v>1.1622114243704238E-2</v>
      </c>
    </row>
    <row r="72" spans="2:13" x14ac:dyDescent="0.25">
      <c r="B72" s="61" t="s">
        <v>713</v>
      </c>
      <c r="C72" s="42" t="s">
        <v>363</v>
      </c>
      <c r="D72" s="1"/>
      <c r="E72" s="56">
        <v>0</v>
      </c>
      <c r="F72" s="1">
        <v>0.26947368421052631</v>
      </c>
      <c r="G72" s="56">
        <v>0.13333333333333336</v>
      </c>
      <c r="H72" s="1">
        <v>8.6354066985645925</v>
      </c>
      <c r="I72" s="56">
        <v>9.0909090909090898E-2</v>
      </c>
      <c r="J72" s="1">
        <v>10.231578947368421</v>
      </c>
      <c r="K72" s="56">
        <v>9.3749999999999972E-2</v>
      </c>
      <c r="L72" s="1">
        <v>19.136459330143538</v>
      </c>
      <c r="M72" s="56">
        <v>3.337946588004484E-2</v>
      </c>
    </row>
    <row r="73" spans="2:13" x14ac:dyDescent="0.25">
      <c r="B73" s="61"/>
      <c r="C73" s="42" t="s">
        <v>361</v>
      </c>
      <c r="D73" s="1">
        <v>16.197925470610834</v>
      </c>
      <c r="E73" s="56">
        <v>4.4117647058823525E-2</v>
      </c>
      <c r="F73" s="1">
        <v>0.33684210526315789</v>
      </c>
      <c r="G73" s="56">
        <v>0.16666666666666669</v>
      </c>
      <c r="H73" s="1">
        <v>11.513875598086123</v>
      </c>
      <c r="I73" s="56">
        <v>0.1212121212121212</v>
      </c>
      <c r="J73" s="1">
        <v>13.642105263157895</v>
      </c>
      <c r="K73" s="56">
        <v>0.12499999999999997</v>
      </c>
      <c r="L73" s="1">
        <v>41.69074843711801</v>
      </c>
      <c r="M73" s="56">
        <v>7.2720605779892464E-2</v>
      </c>
    </row>
    <row r="74" spans="2:13" x14ac:dyDescent="0.25">
      <c r="B74" s="61"/>
      <c r="C74" s="42" t="s">
        <v>360</v>
      </c>
      <c r="D74" s="1">
        <v>294.26231271609686</v>
      </c>
      <c r="E74" s="56">
        <v>0.80147058823529427</v>
      </c>
      <c r="F74" s="1">
        <v>0.60631578947368414</v>
      </c>
      <c r="G74" s="56">
        <v>0.30000000000000004</v>
      </c>
      <c r="H74" s="1">
        <v>31.663157894736834</v>
      </c>
      <c r="I74" s="56">
        <v>0.33333333333333326</v>
      </c>
      <c r="J74" s="1">
        <v>27.284210526315796</v>
      </c>
      <c r="K74" s="56">
        <v>0.25</v>
      </c>
      <c r="L74" s="1">
        <v>353.8159969266232</v>
      </c>
      <c r="M74" s="56">
        <v>0.61715643387713792</v>
      </c>
    </row>
    <row r="75" spans="2:13" x14ac:dyDescent="0.25">
      <c r="B75" s="61"/>
      <c r="C75" s="42" t="s">
        <v>369</v>
      </c>
      <c r="D75" s="1"/>
      <c r="E75" s="56">
        <v>0</v>
      </c>
      <c r="F75" s="1"/>
      <c r="G75" s="56">
        <v>0</v>
      </c>
      <c r="H75" s="1">
        <v>8.6354066985645925</v>
      </c>
      <c r="I75" s="56">
        <v>9.0909090909090898E-2</v>
      </c>
      <c r="J75" s="1"/>
      <c r="K75" s="56">
        <v>0</v>
      </c>
      <c r="L75" s="1">
        <v>8.6354066985645925</v>
      </c>
      <c r="M75" s="56">
        <v>1.5062622519778605E-2</v>
      </c>
    </row>
    <row r="76" spans="2:13" x14ac:dyDescent="0.25">
      <c r="B76" s="61"/>
      <c r="C76" s="42" t="s">
        <v>365</v>
      </c>
      <c r="D76" s="1">
        <v>8.0989627353054168</v>
      </c>
      <c r="E76" s="56">
        <v>2.2058823529411763E-2</v>
      </c>
      <c r="F76" s="1">
        <v>6.7368421052631577E-2</v>
      </c>
      <c r="G76" s="56">
        <v>3.333333333333334E-2</v>
      </c>
      <c r="H76" s="1"/>
      <c r="I76" s="56">
        <v>0</v>
      </c>
      <c r="J76" s="1">
        <v>3.4105263157894736</v>
      </c>
      <c r="K76" s="56">
        <v>3.1249999999999993E-2</v>
      </c>
      <c r="L76" s="1">
        <v>11.576857472147521</v>
      </c>
      <c r="M76" s="56">
        <v>2.0193355119825701E-2</v>
      </c>
    </row>
    <row r="77" spans="2:13" x14ac:dyDescent="0.25">
      <c r="B77" s="61"/>
      <c r="C77" s="42" t="s">
        <v>364</v>
      </c>
      <c r="D77" s="1">
        <v>5.3993084902036115</v>
      </c>
      <c r="E77" s="56">
        <v>1.4705882352941176E-2</v>
      </c>
      <c r="F77" s="1">
        <v>6.7368421052631577E-2</v>
      </c>
      <c r="G77" s="56">
        <v>3.333333333333334E-2</v>
      </c>
      <c r="H77" s="1">
        <v>2.8784688995215308</v>
      </c>
      <c r="I77" s="56">
        <v>3.03030303030303E-2</v>
      </c>
      <c r="J77" s="1"/>
      <c r="K77" s="56">
        <v>0</v>
      </c>
      <c r="L77" s="1">
        <v>8.3451458107777743</v>
      </c>
      <c r="M77" s="56">
        <v>1.4556324398844082E-2</v>
      </c>
    </row>
    <row r="78" spans="2:13" x14ac:dyDescent="0.25">
      <c r="B78" s="61"/>
      <c r="C78" s="42" t="s">
        <v>362</v>
      </c>
      <c r="D78" s="1">
        <v>35.095505186323464</v>
      </c>
      <c r="E78" s="56">
        <v>9.5588235294117627E-2</v>
      </c>
      <c r="F78" s="1">
        <v>0.67368421052631566</v>
      </c>
      <c r="G78" s="56">
        <v>0.33333333333333331</v>
      </c>
      <c r="H78" s="1">
        <v>28.784688995215305</v>
      </c>
      <c r="I78" s="56">
        <v>0.30303030303030298</v>
      </c>
      <c r="J78" s="1">
        <v>54.568421052631599</v>
      </c>
      <c r="K78" s="56">
        <v>0.50000000000000011</v>
      </c>
      <c r="L78" s="1">
        <v>119.12229944469669</v>
      </c>
      <c r="M78" s="56">
        <v>0.20778340764445441</v>
      </c>
    </row>
    <row r="79" spans="2:13" x14ac:dyDescent="0.25">
      <c r="B79" s="57"/>
      <c r="C79" s="42" t="s">
        <v>366</v>
      </c>
      <c r="D79" s="1">
        <v>8.0989627353054168</v>
      </c>
      <c r="E79" s="56">
        <v>2.2058823529411763E-2</v>
      </c>
      <c r="F79" s="1"/>
      <c r="G79" s="56">
        <v>0</v>
      </c>
      <c r="H79" s="1">
        <v>2.8784688995215308</v>
      </c>
      <c r="I79" s="56">
        <v>3.03030303030303E-2</v>
      </c>
      <c r="J79" s="1"/>
      <c r="K79" s="56">
        <v>0</v>
      </c>
      <c r="L79" s="1">
        <v>10.977431634826948</v>
      </c>
      <c r="M79" s="56">
        <v>1.9147784780021923E-2</v>
      </c>
    </row>
    <row r="80" spans="2:13" x14ac:dyDescent="0.25">
      <c r="B80" s="58" t="s">
        <v>714</v>
      </c>
      <c r="C80" s="58"/>
      <c r="D80" s="59">
        <v>367.15297733384557</v>
      </c>
      <c r="E80" s="60">
        <v>7.0414666661498312E-3</v>
      </c>
      <c r="F80" s="59">
        <v>2.021052631578947</v>
      </c>
      <c r="G80" s="60">
        <v>1.4696368584838664E-4</v>
      </c>
      <c r="H80" s="59">
        <v>94.989473684210523</v>
      </c>
      <c r="I80" s="60">
        <v>6.3537733621769786E-3</v>
      </c>
      <c r="J80" s="59">
        <v>109.13684210526318</v>
      </c>
      <c r="K80" s="60">
        <v>9.876559160609465E-3</v>
      </c>
      <c r="L80" s="59">
        <v>573.30034575489833</v>
      </c>
      <c r="M80" s="60">
        <v>6.2387285714593423E-3</v>
      </c>
    </row>
    <row r="81" spans="2:13" x14ac:dyDescent="0.25">
      <c r="B81" s="61" t="s">
        <v>715</v>
      </c>
      <c r="C81" s="42" t="s">
        <v>363</v>
      </c>
      <c r="D81" s="1">
        <v>14.742448524461535</v>
      </c>
      <c r="E81" s="56">
        <v>2.0661157024793298E-3</v>
      </c>
      <c r="F81" s="1">
        <v>91.468790774874421</v>
      </c>
      <c r="G81" s="56">
        <v>3.3783783783783744E-2</v>
      </c>
      <c r="H81" s="1">
        <v>151.55307824377678</v>
      </c>
      <c r="I81" s="56">
        <v>6.0070671378091807E-2</v>
      </c>
      <c r="J81" s="1">
        <v>137.81250525361051</v>
      </c>
      <c r="K81" s="56">
        <v>7.1174377224199378E-2</v>
      </c>
      <c r="L81" s="1">
        <v>395.57682279672326</v>
      </c>
      <c r="M81" s="56">
        <v>2.7658846510748309E-2</v>
      </c>
    </row>
    <row r="82" spans="2:13" x14ac:dyDescent="0.25">
      <c r="B82" s="61"/>
      <c r="C82" s="42" t="s">
        <v>361</v>
      </c>
      <c r="D82" s="1"/>
      <c r="E82" s="56">
        <v>0</v>
      </c>
      <c r="F82" s="1"/>
      <c r="G82" s="56">
        <v>0</v>
      </c>
      <c r="H82" s="1">
        <v>8.9148869555162804</v>
      </c>
      <c r="I82" s="56">
        <v>3.5335689045936356E-3</v>
      </c>
      <c r="J82" s="1"/>
      <c r="K82" s="56">
        <v>0</v>
      </c>
      <c r="L82" s="1">
        <v>8.9148869555162804</v>
      </c>
      <c r="M82" s="56">
        <v>6.2333148898869098E-4</v>
      </c>
    </row>
    <row r="83" spans="2:13" x14ac:dyDescent="0.25">
      <c r="B83" s="61"/>
      <c r="C83" s="42" t="s">
        <v>360</v>
      </c>
      <c r="D83" s="1">
        <v>5970.691652406952</v>
      </c>
      <c r="E83" s="56">
        <v>0.83677685950413294</v>
      </c>
      <c r="F83" s="1">
        <v>484.78459110683423</v>
      </c>
      <c r="G83" s="56">
        <v>0.17905405405405378</v>
      </c>
      <c r="H83" s="1">
        <v>481.40389559787968</v>
      </c>
      <c r="I83" s="56">
        <v>0.19081272084805653</v>
      </c>
      <c r="J83" s="1">
        <v>206.71875788041567</v>
      </c>
      <c r="K83" s="56">
        <v>0.106761565836299</v>
      </c>
      <c r="L83" s="1">
        <v>7143.5988969920818</v>
      </c>
      <c r="M83" s="56">
        <v>0.4994825127249381</v>
      </c>
    </row>
    <row r="84" spans="2:13" x14ac:dyDescent="0.25">
      <c r="B84" s="61"/>
      <c r="C84" s="42" t="s">
        <v>369</v>
      </c>
      <c r="D84" s="1">
        <v>44.227345573384603</v>
      </c>
      <c r="E84" s="56">
        <v>6.1983471074379898E-3</v>
      </c>
      <c r="F84" s="1">
        <v>91.468790774874421</v>
      </c>
      <c r="G84" s="56">
        <v>3.3783783783783744E-2</v>
      </c>
      <c r="H84" s="1">
        <v>44.574434777581402</v>
      </c>
      <c r="I84" s="56">
        <v>1.7667844522968178E-2</v>
      </c>
      <c r="J84" s="1">
        <v>55.125002101444188</v>
      </c>
      <c r="K84" s="56">
        <v>2.8469750889679742E-2</v>
      </c>
      <c r="L84" s="1">
        <v>235.39557322728461</v>
      </c>
      <c r="M84" s="56">
        <v>1.645892694918781E-2</v>
      </c>
    </row>
    <row r="85" spans="2:13" x14ac:dyDescent="0.25">
      <c r="B85" s="61"/>
      <c r="C85" s="42" t="s">
        <v>365</v>
      </c>
      <c r="D85" s="1">
        <v>88.454691146769207</v>
      </c>
      <c r="E85" s="56">
        <v>1.239669421487598E-2</v>
      </c>
      <c r="F85" s="1">
        <v>27.440637232462329</v>
      </c>
      <c r="G85" s="56">
        <v>1.0135135135135125E-2</v>
      </c>
      <c r="H85" s="1"/>
      <c r="I85" s="56">
        <v>0</v>
      </c>
      <c r="J85" s="1">
        <v>34.45312631340262</v>
      </c>
      <c r="K85" s="56">
        <v>1.7793594306049841E-2</v>
      </c>
      <c r="L85" s="1">
        <v>150.34845469263416</v>
      </c>
      <c r="M85" s="56">
        <v>1.051240768372492E-2</v>
      </c>
    </row>
    <row r="86" spans="2:13" x14ac:dyDescent="0.25">
      <c r="B86" s="61"/>
      <c r="C86" s="42" t="s">
        <v>364</v>
      </c>
      <c r="D86" s="1"/>
      <c r="E86" s="56">
        <v>0</v>
      </c>
      <c r="F86" s="1">
        <v>73.17503261989954</v>
      </c>
      <c r="G86" s="56">
        <v>2.7027027027026997E-2</v>
      </c>
      <c r="H86" s="1">
        <v>8.9148869555162804</v>
      </c>
      <c r="I86" s="56">
        <v>3.5335689045936356E-3</v>
      </c>
      <c r="J86" s="1">
        <v>41.343751576083143</v>
      </c>
      <c r="K86" s="56">
        <v>2.1352313167259808E-2</v>
      </c>
      <c r="L86" s="1">
        <v>123.43367115149897</v>
      </c>
      <c r="M86" s="56">
        <v>8.6305181898684562E-3</v>
      </c>
    </row>
    <row r="87" spans="2:13" x14ac:dyDescent="0.25">
      <c r="B87" s="61"/>
      <c r="C87" s="42" t="s">
        <v>362</v>
      </c>
      <c r="D87" s="1">
        <v>442.27345573384571</v>
      </c>
      <c r="E87" s="56">
        <v>6.1983471074379855E-2</v>
      </c>
      <c r="F87" s="1">
        <v>1271.4161917707577</v>
      </c>
      <c r="G87" s="56">
        <v>0.46959459459459524</v>
      </c>
      <c r="H87" s="1">
        <v>1328.3181563719277</v>
      </c>
      <c r="I87" s="56">
        <v>0.52650176678445249</v>
      </c>
      <c r="J87" s="1">
        <v>1061.1562904527984</v>
      </c>
      <c r="K87" s="56">
        <v>0.54804270462633387</v>
      </c>
      <c r="L87" s="1">
        <v>4103.1640943293296</v>
      </c>
      <c r="M87" s="56">
        <v>0.28689442695632217</v>
      </c>
    </row>
    <row r="88" spans="2:13" x14ac:dyDescent="0.25">
      <c r="B88" s="57"/>
      <c r="C88" s="42" t="s">
        <v>366</v>
      </c>
      <c r="D88" s="1">
        <v>574.95549245399957</v>
      </c>
      <c r="E88" s="56">
        <v>8.0578512396693822E-2</v>
      </c>
      <c r="F88" s="1">
        <v>667.72217265658378</v>
      </c>
      <c r="G88" s="56">
        <v>0.24662162162162152</v>
      </c>
      <c r="H88" s="1">
        <v>499.23366950891227</v>
      </c>
      <c r="I88" s="56">
        <v>0.19787985865724381</v>
      </c>
      <c r="J88" s="1">
        <v>399.6562652354707</v>
      </c>
      <c r="K88" s="56">
        <v>0.2064056939501783</v>
      </c>
      <c r="L88" s="1">
        <v>2141.5675998549664</v>
      </c>
      <c r="M88" s="56">
        <v>0.14973902949622159</v>
      </c>
    </row>
    <row r="89" spans="2:13" x14ac:dyDescent="0.25">
      <c r="B89" s="58" t="s">
        <v>716</v>
      </c>
      <c r="C89" s="58"/>
      <c r="D89" s="59">
        <v>7135.3450858394135</v>
      </c>
      <c r="E89" s="60">
        <v>0.13684566835945583</v>
      </c>
      <c r="F89" s="59">
        <v>2707.476206936286</v>
      </c>
      <c r="G89" s="60">
        <v>0.19687794196992581</v>
      </c>
      <c r="H89" s="59">
        <v>2522.9130084111102</v>
      </c>
      <c r="I89" s="60">
        <v>0.16875572467348937</v>
      </c>
      <c r="J89" s="59">
        <v>1936.2656988132253</v>
      </c>
      <c r="K89" s="60">
        <v>0.17522627882656502</v>
      </c>
      <c r="L89" s="59">
        <v>14302.000000000035</v>
      </c>
      <c r="M89" s="60">
        <v>0.155636215274774</v>
      </c>
    </row>
    <row r="90" spans="2:13" x14ac:dyDescent="0.25">
      <c r="B90" s="61" t="s">
        <v>7</v>
      </c>
      <c r="C90" s="42" t="s">
        <v>363</v>
      </c>
      <c r="D90" s="1">
        <v>52.263218434583891</v>
      </c>
      <c r="E90" s="56">
        <v>1.0169491525423714E-2</v>
      </c>
      <c r="F90" s="1">
        <v>288.88608543118579</v>
      </c>
      <c r="G90" s="56">
        <v>0.18354430379746842</v>
      </c>
      <c r="H90" s="1">
        <v>228.18571613069884</v>
      </c>
      <c r="I90" s="56">
        <v>0.1264367816091955</v>
      </c>
      <c r="J90" s="1">
        <v>281.55605493133601</v>
      </c>
      <c r="K90" s="56">
        <v>0.21393034825870647</v>
      </c>
      <c r="L90" s="1">
        <v>850.89107492780454</v>
      </c>
      <c r="M90" s="56">
        <v>8.6525429624547873E-2</v>
      </c>
    </row>
    <row r="91" spans="2:13" x14ac:dyDescent="0.25">
      <c r="B91" s="61"/>
      <c r="C91" s="42" t="s">
        <v>361</v>
      </c>
      <c r="D91" s="1">
        <v>17.421072811527964</v>
      </c>
      <c r="E91" s="56">
        <v>3.3898305084745714E-3</v>
      </c>
      <c r="F91" s="1">
        <v>19.923178305599013</v>
      </c>
      <c r="G91" s="56">
        <v>1.2658227848101266E-2</v>
      </c>
      <c r="H91" s="1"/>
      <c r="I91" s="56">
        <v>0</v>
      </c>
      <c r="J91" s="1">
        <v>19.643445692883894</v>
      </c>
      <c r="K91" s="56">
        <v>1.4925373134328348E-2</v>
      </c>
      <c r="L91" s="1">
        <v>56.987696810010867</v>
      </c>
      <c r="M91" s="56">
        <v>5.7949661185693327E-3</v>
      </c>
    </row>
    <row r="92" spans="2:13" x14ac:dyDescent="0.25">
      <c r="B92" s="61"/>
      <c r="C92" s="42" t="s">
        <v>360</v>
      </c>
      <c r="D92" s="1">
        <v>4546.9000038088061</v>
      </c>
      <c r="E92" s="56">
        <v>0.88474576271186456</v>
      </c>
      <c r="F92" s="1">
        <v>458.23310102877713</v>
      </c>
      <c r="G92" s="56">
        <v>0.291139240506329</v>
      </c>
      <c r="H92" s="1">
        <v>632.69675836239185</v>
      </c>
      <c r="I92" s="56">
        <v>0.35057471264367818</v>
      </c>
      <c r="J92" s="1">
        <v>235.7213483146069</v>
      </c>
      <c r="K92" s="56">
        <v>0.17910447761194029</v>
      </c>
      <c r="L92" s="1">
        <v>5873.5512115145821</v>
      </c>
      <c r="M92" s="56">
        <v>0.59726979982861261</v>
      </c>
    </row>
    <row r="93" spans="2:13" x14ac:dyDescent="0.25">
      <c r="B93" s="61"/>
      <c r="C93" s="42" t="s">
        <v>369</v>
      </c>
      <c r="D93" s="1">
        <v>34.842145623055927</v>
      </c>
      <c r="E93" s="56">
        <v>6.7796610169491428E-3</v>
      </c>
      <c r="F93" s="1"/>
      <c r="G93" s="56">
        <v>0</v>
      </c>
      <c r="H93" s="1">
        <v>31.116234017822549</v>
      </c>
      <c r="I93" s="56">
        <v>1.7241379310344827E-2</v>
      </c>
      <c r="J93" s="1">
        <v>19.643445692883894</v>
      </c>
      <c r="K93" s="56">
        <v>1.4925373134328348E-2</v>
      </c>
      <c r="L93" s="1">
        <v>85.601825333762378</v>
      </c>
      <c r="M93" s="56">
        <v>8.7046802251131081E-3</v>
      </c>
    </row>
    <row r="94" spans="2:13" x14ac:dyDescent="0.25">
      <c r="B94" s="61"/>
      <c r="C94" s="42" t="s">
        <v>365</v>
      </c>
      <c r="D94" s="1">
        <v>34.842145623055927</v>
      </c>
      <c r="E94" s="56">
        <v>6.7796610169491428E-3</v>
      </c>
      <c r="F94" s="1">
        <v>9.9615891527995064</v>
      </c>
      <c r="G94" s="56">
        <v>6.3291139240506328E-3</v>
      </c>
      <c r="H94" s="1">
        <v>20.744156011881699</v>
      </c>
      <c r="I94" s="56">
        <v>1.149425287356322E-2</v>
      </c>
      <c r="J94" s="1">
        <v>26.191260923845192</v>
      </c>
      <c r="K94" s="56">
        <v>1.9900497512437797E-2</v>
      </c>
      <c r="L94" s="1">
        <v>91.739151711582323</v>
      </c>
      <c r="M94" s="56">
        <v>9.3287727996321165E-3</v>
      </c>
    </row>
    <row r="95" spans="2:13" x14ac:dyDescent="0.25">
      <c r="B95" s="61"/>
      <c r="C95" s="42" t="s">
        <v>364</v>
      </c>
      <c r="D95" s="1">
        <v>34.842145623055927</v>
      </c>
      <c r="E95" s="56">
        <v>6.7796610169491428E-3</v>
      </c>
      <c r="F95" s="1">
        <v>89.654302375195556</v>
      </c>
      <c r="G95" s="56">
        <v>5.6962025316455694E-2</v>
      </c>
      <c r="H95" s="1">
        <v>41.488312023763399</v>
      </c>
      <c r="I95" s="56">
        <v>2.298850574712644E-2</v>
      </c>
      <c r="J95" s="1">
        <v>85.121598002496881</v>
      </c>
      <c r="K95" s="56">
        <v>6.4676616915422841E-2</v>
      </c>
      <c r="L95" s="1">
        <v>251.10635802451176</v>
      </c>
      <c r="M95" s="56">
        <v>2.5534508645974327E-2</v>
      </c>
    </row>
    <row r="96" spans="2:13" x14ac:dyDescent="0.25">
      <c r="B96" s="61"/>
      <c r="C96" s="42" t="s">
        <v>362</v>
      </c>
      <c r="D96" s="1">
        <v>348.4214562305591</v>
      </c>
      <c r="E96" s="56">
        <v>6.77966101694914E-2</v>
      </c>
      <c r="F96" s="1">
        <v>637.54170577916864</v>
      </c>
      <c r="G96" s="56">
        <v>0.40506329113924061</v>
      </c>
      <c r="H96" s="1">
        <v>684.55714839209588</v>
      </c>
      <c r="I96" s="56">
        <v>0.37931034482758613</v>
      </c>
      <c r="J96" s="1">
        <v>582.75555555555604</v>
      </c>
      <c r="K96" s="56">
        <v>0.44278606965174139</v>
      </c>
      <c r="L96" s="1">
        <v>2253.2758659573797</v>
      </c>
      <c r="M96" s="56">
        <v>0.22913116391675592</v>
      </c>
    </row>
    <row r="97" spans="2:13" x14ac:dyDescent="0.25">
      <c r="B97" s="57"/>
      <c r="C97" s="42" t="s">
        <v>366</v>
      </c>
      <c r="D97" s="1">
        <v>69.684291246111854</v>
      </c>
      <c r="E97" s="56">
        <v>1.3559322033898286E-2</v>
      </c>
      <c r="F97" s="1">
        <v>69.731124069596547</v>
      </c>
      <c r="G97" s="56">
        <v>4.4303797468354431E-2</v>
      </c>
      <c r="H97" s="1">
        <v>165.95324809505365</v>
      </c>
      <c r="I97" s="56">
        <v>9.1954022988505787E-2</v>
      </c>
      <c r="J97" s="1">
        <v>65.47815230961298</v>
      </c>
      <c r="K97" s="56">
        <v>4.9751243781094488E-2</v>
      </c>
      <c r="L97" s="1">
        <v>370.84681572037505</v>
      </c>
      <c r="M97" s="56">
        <v>3.7710678840794661E-2</v>
      </c>
    </row>
    <row r="98" spans="2:13" x14ac:dyDescent="0.25">
      <c r="B98" s="58" t="s">
        <v>32</v>
      </c>
      <c r="C98" s="58"/>
      <c r="D98" s="59">
        <v>5139.2164794007567</v>
      </c>
      <c r="E98" s="60">
        <v>9.8562789256434566E-2</v>
      </c>
      <c r="F98" s="59">
        <v>1573.9310861423221</v>
      </c>
      <c r="G98" s="60">
        <v>0.11445061354494204</v>
      </c>
      <c r="H98" s="59">
        <v>1804.7415730337077</v>
      </c>
      <c r="I98" s="60">
        <v>0.12071778574620126</v>
      </c>
      <c r="J98" s="59">
        <v>1316.1108614232219</v>
      </c>
      <c r="K98" s="60">
        <v>0.11910411309344886</v>
      </c>
      <c r="L98" s="59">
        <v>9834.0000000000091</v>
      </c>
      <c r="M98" s="60">
        <v>0.10701486092938926</v>
      </c>
    </row>
    <row r="99" spans="2:13" x14ac:dyDescent="0.25">
      <c r="B99" s="61" t="s">
        <v>17</v>
      </c>
      <c r="C99" s="42" t="s">
        <v>363</v>
      </c>
      <c r="D99" s="1">
        <v>13.694026864360332</v>
      </c>
      <c r="E99" s="56">
        <v>6.8027210884354034E-3</v>
      </c>
      <c r="F99" s="1">
        <v>29.6247563037387</v>
      </c>
      <c r="G99" s="56">
        <v>0.11818181818181817</v>
      </c>
      <c r="H99" s="1">
        <v>31.182816283551748</v>
      </c>
      <c r="I99" s="56">
        <v>0.12962962962962962</v>
      </c>
      <c r="J99" s="1">
        <v>48.154642435660243</v>
      </c>
      <c r="K99" s="56">
        <v>0.20512820512820518</v>
      </c>
      <c r="L99" s="1">
        <v>122.65624188731101</v>
      </c>
      <c r="M99" s="56">
        <v>4.4781395358638683E-2</v>
      </c>
    </row>
    <row r="100" spans="2:13" x14ac:dyDescent="0.25">
      <c r="B100" s="61"/>
      <c r="C100" s="42" t="s">
        <v>361</v>
      </c>
      <c r="D100" s="1">
        <v>6.8470134321801659</v>
      </c>
      <c r="E100" s="56">
        <v>3.4013605442177017E-3</v>
      </c>
      <c r="F100" s="1">
        <v>4.5576548159597987</v>
      </c>
      <c r="G100" s="56">
        <v>1.8181818181818174E-2</v>
      </c>
      <c r="H100" s="1">
        <v>4.454688040507393</v>
      </c>
      <c r="I100" s="56">
        <v>1.8518518518518517E-2</v>
      </c>
      <c r="J100" s="1">
        <v>6.0193303044575313</v>
      </c>
      <c r="K100" s="56">
        <v>2.5641025641025651E-2</v>
      </c>
      <c r="L100" s="1">
        <v>21.878686593104888</v>
      </c>
      <c r="M100" s="56">
        <v>7.9878373833899043E-3</v>
      </c>
    </row>
    <row r="101" spans="2:13" x14ac:dyDescent="0.25">
      <c r="B101" s="61"/>
      <c r="C101" s="42" t="s">
        <v>360</v>
      </c>
      <c r="D101" s="1">
        <v>1834.9995998242762</v>
      </c>
      <c r="E101" s="56">
        <v>0.91156462585033993</v>
      </c>
      <c r="F101" s="1">
        <v>97.989578543135707</v>
      </c>
      <c r="G101" s="56">
        <v>0.39090909090909093</v>
      </c>
      <c r="H101" s="1">
        <v>77.957040708879376</v>
      </c>
      <c r="I101" s="56">
        <v>0.32407407407407407</v>
      </c>
      <c r="J101" s="1">
        <v>69.222298501261591</v>
      </c>
      <c r="K101" s="56">
        <v>0.29487179487179493</v>
      </c>
      <c r="L101" s="1">
        <v>2080.1685175775528</v>
      </c>
      <c r="M101" s="56">
        <v>0.7594627665489444</v>
      </c>
    </row>
    <row r="102" spans="2:13" x14ac:dyDescent="0.25">
      <c r="B102" s="61"/>
      <c r="C102" s="42" t="s">
        <v>369</v>
      </c>
      <c r="D102" s="1"/>
      <c r="E102" s="56">
        <v>0</v>
      </c>
      <c r="F102" s="1">
        <v>4.5576548159597987</v>
      </c>
      <c r="G102" s="56">
        <v>1.8181818181818174E-2</v>
      </c>
      <c r="H102" s="1"/>
      <c r="I102" s="56">
        <v>0</v>
      </c>
      <c r="J102" s="1">
        <v>3.0096651522287656</v>
      </c>
      <c r="K102" s="56">
        <v>1.2820512820512825E-2</v>
      </c>
      <c r="L102" s="1">
        <v>7.5673199681885643</v>
      </c>
      <c r="M102" s="56">
        <v>2.7628039314306629E-3</v>
      </c>
    </row>
    <row r="103" spans="2:13" x14ac:dyDescent="0.25">
      <c r="B103" s="61"/>
      <c r="C103" s="42" t="s">
        <v>365</v>
      </c>
      <c r="D103" s="1">
        <v>47.929094025261151</v>
      </c>
      <c r="E103" s="56">
        <v>2.3809523809523905E-2</v>
      </c>
      <c r="F103" s="1">
        <v>4.5576548159597987</v>
      </c>
      <c r="G103" s="56">
        <v>1.8181818181818174E-2</v>
      </c>
      <c r="H103" s="1"/>
      <c r="I103" s="56">
        <v>0</v>
      </c>
      <c r="J103" s="1">
        <v>3.0096651522287656</v>
      </c>
      <c r="K103" s="56">
        <v>1.2820512820512825E-2</v>
      </c>
      <c r="L103" s="1">
        <v>55.496413993449714</v>
      </c>
      <c r="M103" s="56">
        <v>2.0261560421120799E-2</v>
      </c>
    </row>
    <row r="104" spans="2:13" x14ac:dyDescent="0.25">
      <c r="B104" s="61"/>
      <c r="C104" s="42" t="s">
        <v>364</v>
      </c>
      <c r="D104" s="1">
        <v>6.8470134321801659</v>
      </c>
      <c r="E104" s="56">
        <v>3.4013605442177017E-3</v>
      </c>
      <c r="F104" s="1">
        <v>2.2788274079798994</v>
      </c>
      <c r="G104" s="56">
        <v>9.090909090909087E-3</v>
      </c>
      <c r="H104" s="1">
        <v>6.6820320607610899</v>
      </c>
      <c r="I104" s="56">
        <v>2.777777777777778E-2</v>
      </c>
      <c r="J104" s="1">
        <v>3.0096651522287656</v>
      </c>
      <c r="K104" s="56">
        <v>1.2820512820512825E-2</v>
      </c>
      <c r="L104" s="1">
        <v>18.817538053149921</v>
      </c>
      <c r="M104" s="56">
        <v>6.8702219982292711E-3</v>
      </c>
    </row>
    <row r="105" spans="2:13" x14ac:dyDescent="0.25">
      <c r="B105" s="61"/>
      <c r="C105" s="42" t="s">
        <v>362</v>
      </c>
      <c r="D105" s="1">
        <v>89.011174618342125</v>
      </c>
      <c r="E105" s="56">
        <v>4.4217687074830106E-2</v>
      </c>
      <c r="F105" s="1">
        <v>97.989578543135707</v>
      </c>
      <c r="G105" s="56">
        <v>0.39090909090909093</v>
      </c>
      <c r="H105" s="1">
        <v>115.82188905319221</v>
      </c>
      <c r="I105" s="56">
        <v>0.4814814814814814</v>
      </c>
      <c r="J105" s="1">
        <v>99.31895002354922</v>
      </c>
      <c r="K105" s="56">
        <v>0.42307692307692307</v>
      </c>
      <c r="L105" s="1">
        <v>402.14159223821929</v>
      </c>
      <c r="M105" s="56">
        <v>0.14682058862293554</v>
      </c>
    </row>
    <row r="106" spans="2:13" x14ac:dyDescent="0.25">
      <c r="B106" s="57"/>
      <c r="C106" s="42" t="s">
        <v>366</v>
      </c>
      <c r="D106" s="1">
        <v>13.694026864360332</v>
      </c>
      <c r="E106" s="56">
        <v>6.8027210884354034E-3</v>
      </c>
      <c r="F106" s="1">
        <v>9.1153096319195974</v>
      </c>
      <c r="G106" s="56">
        <v>3.6363636363636348E-2</v>
      </c>
      <c r="H106" s="1">
        <v>4.454688040507393</v>
      </c>
      <c r="I106" s="56">
        <v>1.8518518518518517E-2</v>
      </c>
      <c r="J106" s="1">
        <v>3.0096651522287656</v>
      </c>
      <c r="K106" s="56">
        <v>1.2820512820512825E-2</v>
      </c>
      <c r="L106" s="1">
        <v>30.273689689016088</v>
      </c>
      <c r="M106" s="56">
        <v>1.1052825735310761E-2</v>
      </c>
    </row>
    <row r="107" spans="2:13" x14ac:dyDescent="0.25">
      <c r="B107" s="58" t="s">
        <v>33</v>
      </c>
      <c r="C107" s="58"/>
      <c r="D107" s="59">
        <v>2013.0219490609602</v>
      </c>
      <c r="E107" s="60">
        <v>3.8606869146132462E-2</v>
      </c>
      <c r="F107" s="59">
        <v>250.67101487778902</v>
      </c>
      <c r="G107" s="60">
        <v>1.8227895556096805E-2</v>
      </c>
      <c r="H107" s="59">
        <v>240.55315418739923</v>
      </c>
      <c r="I107" s="60">
        <v>1.6090416800757661E-2</v>
      </c>
      <c r="J107" s="59">
        <v>234.75388187384362</v>
      </c>
      <c r="K107" s="60">
        <v>2.1244527125619743E-2</v>
      </c>
      <c r="L107" s="59">
        <v>2738.9999999999923</v>
      </c>
      <c r="M107" s="60">
        <v>2.9806152540735823E-2</v>
      </c>
    </row>
    <row r="108" spans="2:13" x14ac:dyDescent="0.25">
      <c r="B108" s="61" t="s">
        <v>15</v>
      </c>
      <c r="C108" s="42" t="s">
        <v>363</v>
      </c>
      <c r="D108" s="1">
        <v>5.8198946515397081</v>
      </c>
      <c r="E108" s="56">
        <v>4.4642857142857192E-3</v>
      </c>
      <c r="F108" s="1">
        <v>21.778796177276032</v>
      </c>
      <c r="G108" s="56">
        <v>6.8965517241379309E-2</v>
      </c>
      <c r="H108" s="1">
        <v>27.649128355140927</v>
      </c>
      <c r="I108" s="56">
        <v>6.0975609756097532E-2</v>
      </c>
      <c r="J108" s="1">
        <v>40.273138275185531</v>
      </c>
      <c r="K108" s="56">
        <v>9.4736842105263133E-2</v>
      </c>
      <c r="L108" s="1">
        <v>95.520957459142195</v>
      </c>
      <c r="M108" s="56">
        <v>3.8238974162987285E-2</v>
      </c>
    </row>
    <row r="109" spans="2:13" x14ac:dyDescent="0.25">
      <c r="B109" s="61"/>
      <c r="C109" s="42" t="s">
        <v>361</v>
      </c>
      <c r="D109" s="1">
        <v>40.739262560777952</v>
      </c>
      <c r="E109" s="56">
        <v>3.1250000000000035E-2</v>
      </c>
      <c r="F109" s="1">
        <v>100.72693231990165</v>
      </c>
      <c r="G109" s="56">
        <v>0.31896551724137934</v>
      </c>
      <c r="H109" s="1">
        <v>66.357908052338232</v>
      </c>
      <c r="I109" s="56">
        <v>0.14634146341463408</v>
      </c>
      <c r="J109" s="1">
        <v>89.495862833745633</v>
      </c>
      <c r="K109" s="56">
        <v>0.21052631578947364</v>
      </c>
      <c r="L109" s="1">
        <v>297.31996576676352</v>
      </c>
      <c r="M109" s="56">
        <v>0.11902320487060193</v>
      </c>
    </row>
    <row r="110" spans="2:13" x14ac:dyDescent="0.25">
      <c r="B110" s="61"/>
      <c r="C110" s="42" t="s">
        <v>360</v>
      </c>
      <c r="D110" s="1">
        <v>1099.9600891410034</v>
      </c>
      <c r="E110" s="56">
        <v>0.84374999999999989</v>
      </c>
      <c r="F110" s="1">
        <v>51.724640921030577</v>
      </c>
      <c r="G110" s="56">
        <v>0.16379310344827586</v>
      </c>
      <c r="H110" s="1">
        <v>193.54389848598663</v>
      </c>
      <c r="I110" s="56">
        <v>0.42682926829268303</v>
      </c>
      <c r="J110" s="1">
        <v>120.81941482555663</v>
      </c>
      <c r="K110" s="56">
        <v>0.28421052631578947</v>
      </c>
      <c r="L110" s="1">
        <v>1466.0480433735772</v>
      </c>
      <c r="M110" s="56">
        <v>0.58688872833209682</v>
      </c>
    </row>
    <row r="111" spans="2:13" x14ac:dyDescent="0.25">
      <c r="B111" s="61"/>
      <c r="C111" s="42" t="s">
        <v>369</v>
      </c>
      <c r="D111" s="1">
        <v>5.8198946515397081</v>
      </c>
      <c r="E111" s="56">
        <v>4.4642857142857192E-3</v>
      </c>
      <c r="F111" s="1">
        <v>16.334097132957023</v>
      </c>
      <c r="G111" s="56">
        <v>5.1724137931034482E-2</v>
      </c>
      <c r="H111" s="1">
        <v>22.119302684112743</v>
      </c>
      <c r="I111" s="56">
        <v>4.8780487804878023E-2</v>
      </c>
      <c r="J111" s="1">
        <v>4.4747931416872815</v>
      </c>
      <c r="K111" s="56">
        <v>1.0526315789473682E-2</v>
      </c>
      <c r="L111" s="1">
        <v>48.748087610296757</v>
      </c>
      <c r="M111" s="56">
        <v>1.9514846921656035E-2</v>
      </c>
    </row>
    <row r="112" spans="2:13" x14ac:dyDescent="0.25">
      <c r="B112" s="61"/>
      <c r="C112" s="42" t="s">
        <v>365</v>
      </c>
      <c r="D112" s="1">
        <v>23.279578606158832</v>
      </c>
      <c r="E112" s="56">
        <v>1.7857142857142877E-2</v>
      </c>
      <c r="F112" s="1"/>
      <c r="G112" s="56">
        <v>0</v>
      </c>
      <c r="H112" s="1"/>
      <c r="I112" s="56">
        <v>0</v>
      </c>
      <c r="J112" s="1"/>
      <c r="K112" s="56">
        <v>0</v>
      </c>
      <c r="L112" s="1">
        <v>23.279578606158832</v>
      </c>
      <c r="M112" s="56">
        <v>9.3192868719611053E-3</v>
      </c>
    </row>
    <row r="113" spans="2:13" x14ac:dyDescent="0.25">
      <c r="B113" s="61"/>
      <c r="C113" s="42" t="s">
        <v>364</v>
      </c>
      <c r="D113" s="1">
        <v>17.459683954619123</v>
      </c>
      <c r="E113" s="56">
        <v>1.3392857142857158E-2</v>
      </c>
      <c r="F113" s="1">
        <v>21.778796177276032</v>
      </c>
      <c r="G113" s="56">
        <v>6.8965517241379309E-2</v>
      </c>
      <c r="H113" s="1">
        <v>16.589477013084558</v>
      </c>
      <c r="I113" s="56">
        <v>3.6585365853658521E-2</v>
      </c>
      <c r="J113" s="1">
        <v>4.4747931416872815</v>
      </c>
      <c r="K113" s="56">
        <v>1.0526315789473682E-2</v>
      </c>
      <c r="L113" s="1">
        <v>60.302750286666999</v>
      </c>
      <c r="M113" s="56">
        <v>2.4140412444622505E-2</v>
      </c>
    </row>
    <row r="114" spans="2:13" x14ac:dyDescent="0.25">
      <c r="B114" s="61"/>
      <c r="C114" s="42" t="s">
        <v>362</v>
      </c>
      <c r="D114" s="1">
        <v>98.938209076175056</v>
      </c>
      <c r="E114" s="56">
        <v>7.5892857142857248E-2</v>
      </c>
      <c r="F114" s="1">
        <v>98.004582797742145</v>
      </c>
      <c r="G114" s="56">
        <v>0.31034482758620691</v>
      </c>
      <c r="H114" s="1">
        <v>99.536862078507383</v>
      </c>
      <c r="I114" s="56">
        <v>0.21951219512195119</v>
      </c>
      <c r="J114" s="1">
        <v>143.19338053399306</v>
      </c>
      <c r="K114" s="56">
        <v>0.33684210526315794</v>
      </c>
      <c r="L114" s="1">
        <v>439.67303448641769</v>
      </c>
      <c r="M114" s="56">
        <v>0.17601002181201675</v>
      </c>
    </row>
    <row r="115" spans="2:13" x14ac:dyDescent="0.25">
      <c r="B115" s="57"/>
      <c r="C115" s="42" t="s">
        <v>366</v>
      </c>
      <c r="D115" s="1">
        <v>11.639789303079416</v>
      </c>
      <c r="E115" s="56">
        <v>8.9285714285714385E-3</v>
      </c>
      <c r="F115" s="1">
        <v>5.4446990443190071</v>
      </c>
      <c r="G115" s="56">
        <v>1.7241379310344824E-2</v>
      </c>
      <c r="H115" s="1">
        <v>27.649128355140927</v>
      </c>
      <c r="I115" s="56">
        <v>6.0975609756097532E-2</v>
      </c>
      <c r="J115" s="1">
        <v>22.373965708436408</v>
      </c>
      <c r="K115" s="56">
        <v>5.2631578947368411E-2</v>
      </c>
      <c r="L115" s="1">
        <v>67.107582410975766</v>
      </c>
      <c r="M115" s="56">
        <v>2.6864524584057563E-2</v>
      </c>
    </row>
    <row r="116" spans="2:13" x14ac:dyDescent="0.25">
      <c r="B116" s="58" t="s">
        <v>34</v>
      </c>
      <c r="C116" s="58"/>
      <c r="D116" s="59">
        <v>1303.6564019448931</v>
      </c>
      <c r="E116" s="60">
        <v>2.5002257002156619E-2</v>
      </c>
      <c r="F116" s="59">
        <v>315.79254457050246</v>
      </c>
      <c r="G116" s="60">
        <v>2.2963299217628057E-2</v>
      </c>
      <c r="H116" s="59">
        <v>453.44570502431145</v>
      </c>
      <c r="I116" s="60">
        <v>3.0330636964629634E-2</v>
      </c>
      <c r="J116" s="59">
        <v>425.10534846029185</v>
      </c>
      <c r="K116" s="60">
        <v>3.8470767914560132E-2</v>
      </c>
      <c r="L116" s="59">
        <v>2497.9999999999991</v>
      </c>
      <c r="M116" s="60">
        <v>2.7183559345293273E-2</v>
      </c>
    </row>
    <row r="117" spans="2:13" x14ac:dyDescent="0.25">
      <c r="B117" s="61" t="s">
        <v>717</v>
      </c>
      <c r="C117" s="42" t="s">
        <v>363</v>
      </c>
      <c r="D117" s="1"/>
      <c r="E117" s="56">
        <v>0</v>
      </c>
      <c r="F117" s="1">
        <v>260.40778437620889</v>
      </c>
      <c r="G117" s="56">
        <v>0.15116279069767444</v>
      </c>
      <c r="H117" s="1">
        <v>225.90650718118579</v>
      </c>
      <c r="I117" s="56">
        <v>0.1144578313253013</v>
      </c>
      <c r="J117" s="1">
        <v>214.1649841754882</v>
      </c>
      <c r="K117" s="56">
        <v>0.20454545454545456</v>
      </c>
      <c r="L117" s="1">
        <v>700.4792757328828</v>
      </c>
      <c r="M117" s="56">
        <v>6.9873244462132833E-2</v>
      </c>
    </row>
    <row r="118" spans="2:13" x14ac:dyDescent="0.25">
      <c r="B118" s="61"/>
      <c r="C118" s="42" t="s">
        <v>361</v>
      </c>
      <c r="D118" s="1">
        <v>52.81564054193106</v>
      </c>
      <c r="E118" s="56">
        <v>9.9999999999999655E-3</v>
      </c>
      <c r="F118" s="1">
        <v>100.15684014469575</v>
      </c>
      <c r="G118" s="56">
        <v>5.813953488372095E-2</v>
      </c>
      <c r="H118" s="1">
        <v>130.78797784173909</v>
      </c>
      <c r="I118" s="56">
        <v>6.6265060240963888E-2</v>
      </c>
      <c r="J118" s="1">
        <v>53.5412460438721</v>
      </c>
      <c r="K118" s="56">
        <v>5.1136363636363688E-2</v>
      </c>
      <c r="L118" s="1">
        <v>337.30170457223801</v>
      </c>
      <c r="M118" s="56">
        <v>3.3646055318926428E-2</v>
      </c>
    </row>
    <row r="119" spans="2:13" x14ac:dyDescent="0.25">
      <c r="B119" s="61"/>
      <c r="C119" s="42" t="s">
        <v>360</v>
      </c>
      <c r="D119" s="1">
        <v>5017.4858514834687</v>
      </c>
      <c r="E119" s="56">
        <v>0.95000000000000007</v>
      </c>
      <c r="F119" s="1">
        <v>771.20766911415706</v>
      </c>
      <c r="G119" s="56">
        <v>0.44767441860465118</v>
      </c>
      <c r="H119" s="1">
        <v>1046.3038227339118</v>
      </c>
      <c r="I119" s="56">
        <v>0.53012048192771066</v>
      </c>
      <c r="J119" s="1">
        <v>237.96109352832019</v>
      </c>
      <c r="K119" s="56">
        <v>0.22727272727272724</v>
      </c>
      <c r="L119" s="1">
        <v>7072.958436859858</v>
      </c>
      <c r="M119" s="56">
        <v>0.70553201365185503</v>
      </c>
    </row>
    <row r="120" spans="2:13" x14ac:dyDescent="0.25">
      <c r="B120" s="61"/>
      <c r="C120" s="42" t="s">
        <v>369</v>
      </c>
      <c r="D120" s="1"/>
      <c r="E120" s="56">
        <v>0</v>
      </c>
      <c r="F120" s="1"/>
      <c r="G120" s="56">
        <v>0</v>
      </c>
      <c r="H120" s="1">
        <v>23.779632334861656</v>
      </c>
      <c r="I120" s="56">
        <v>1.2048192771084345E-2</v>
      </c>
      <c r="J120" s="1">
        <v>29.745136691040056</v>
      </c>
      <c r="K120" s="56">
        <v>2.8409090909090936E-2</v>
      </c>
      <c r="L120" s="1">
        <v>53.524769025901712</v>
      </c>
      <c r="M120" s="56">
        <v>5.339129079890436E-3</v>
      </c>
    </row>
    <row r="121" spans="2:13" x14ac:dyDescent="0.25">
      <c r="B121" s="61"/>
      <c r="C121" s="42" t="s">
        <v>365</v>
      </c>
      <c r="D121" s="1">
        <v>35.21042702795404</v>
      </c>
      <c r="E121" s="56">
        <v>6.6666666666666437E-3</v>
      </c>
      <c r="F121" s="1">
        <v>10.015684014469576</v>
      </c>
      <c r="G121" s="56">
        <v>5.8139534883720955E-3</v>
      </c>
      <c r="H121" s="1">
        <v>35.669448502292482</v>
      </c>
      <c r="I121" s="56">
        <v>1.8072289156626516E-2</v>
      </c>
      <c r="J121" s="1">
        <v>47.592218705664088</v>
      </c>
      <c r="K121" s="56">
        <v>4.5454545454545497E-2</v>
      </c>
      <c r="L121" s="1">
        <v>128.48777825038019</v>
      </c>
      <c r="M121" s="56">
        <v>1.2816735985075309E-2</v>
      </c>
    </row>
    <row r="122" spans="2:13" x14ac:dyDescent="0.25">
      <c r="B122" s="61"/>
      <c r="C122" s="42" t="s">
        <v>364</v>
      </c>
      <c r="D122" s="1">
        <v>17.60521351397702</v>
      </c>
      <c r="E122" s="56">
        <v>3.3333333333333218E-3</v>
      </c>
      <c r="F122" s="1">
        <v>90.141156130226179</v>
      </c>
      <c r="G122" s="56">
        <v>5.2325581395348854E-2</v>
      </c>
      <c r="H122" s="1">
        <v>59.449080837154142</v>
      </c>
      <c r="I122" s="56">
        <v>3.0120481927710864E-2</v>
      </c>
      <c r="J122" s="1">
        <v>59.490273382080112</v>
      </c>
      <c r="K122" s="56">
        <v>5.6818181818181872E-2</v>
      </c>
      <c r="L122" s="1">
        <v>226.68572386343746</v>
      </c>
      <c r="M122" s="56">
        <v>2.2612042280642102E-2</v>
      </c>
    </row>
    <row r="123" spans="2:13" x14ac:dyDescent="0.25">
      <c r="B123" s="61"/>
      <c r="C123" s="42" t="s">
        <v>362</v>
      </c>
      <c r="D123" s="1">
        <v>123.23649459783914</v>
      </c>
      <c r="E123" s="56">
        <v>2.3333333333333251E-2</v>
      </c>
      <c r="F123" s="1">
        <v>360.5646245209046</v>
      </c>
      <c r="G123" s="56">
        <v>0.20930232558139536</v>
      </c>
      <c r="H123" s="1">
        <v>368.58430119035557</v>
      </c>
      <c r="I123" s="56">
        <v>0.1867469879518073</v>
      </c>
      <c r="J123" s="1">
        <v>356.94164029248014</v>
      </c>
      <c r="K123" s="56">
        <v>0.34090909090909072</v>
      </c>
      <c r="L123" s="1">
        <v>1209.3270606015794</v>
      </c>
      <c r="M123" s="56">
        <v>0.12063112823955885</v>
      </c>
    </row>
    <row r="124" spans="2:13" x14ac:dyDescent="0.25">
      <c r="B124" s="57"/>
      <c r="C124" s="42" t="s">
        <v>366</v>
      </c>
      <c r="D124" s="1">
        <v>35.21042702795404</v>
      </c>
      <c r="E124" s="56">
        <v>6.6666666666666437E-3</v>
      </c>
      <c r="F124" s="1">
        <v>130.20389218810448</v>
      </c>
      <c r="G124" s="56">
        <v>7.5581395348837233E-2</v>
      </c>
      <c r="H124" s="1">
        <v>83.228713172015787</v>
      </c>
      <c r="I124" s="56">
        <v>4.2168674698795199E-2</v>
      </c>
      <c r="J124" s="1">
        <v>47.592218705664088</v>
      </c>
      <c r="K124" s="56">
        <v>4.5454545454545497E-2</v>
      </c>
      <c r="L124" s="1">
        <v>296.23525109373838</v>
      </c>
      <c r="M124" s="56">
        <v>2.9549650981918994E-2</v>
      </c>
    </row>
    <row r="125" spans="2:13" x14ac:dyDescent="0.25">
      <c r="B125" s="58" t="s">
        <v>718</v>
      </c>
      <c r="C125" s="58"/>
      <c r="D125" s="59">
        <v>5281.5640541931243</v>
      </c>
      <c r="E125" s="60">
        <v>0.10129281124940977</v>
      </c>
      <c r="F125" s="59">
        <v>1722.6976504887664</v>
      </c>
      <c r="G125" s="60">
        <v>0.12526838359493522</v>
      </c>
      <c r="H125" s="59">
        <v>1973.7094837935163</v>
      </c>
      <c r="I125" s="60">
        <v>0.13201992027552253</v>
      </c>
      <c r="J125" s="59">
        <v>1047.028811524609</v>
      </c>
      <c r="K125" s="60">
        <v>9.4752989003579716E-2</v>
      </c>
      <c r="L125" s="59">
        <v>10025.000000000016</v>
      </c>
      <c r="M125" s="60">
        <v>0.10909334765274843</v>
      </c>
    </row>
    <row r="126" spans="2:13" x14ac:dyDescent="0.25">
      <c r="B126" s="61" t="s">
        <v>9</v>
      </c>
      <c r="C126" s="42" t="s">
        <v>363</v>
      </c>
      <c r="D126" s="1">
        <v>14.028694067338158</v>
      </c>
      <c r="E126" s="56">
        <v>3.7878787878787862E-3</v>
      </c>
      <c r="F126" s="1">
        <v>91.964090561221639</v>
      </c>
      <c r="G126" s="56">
        <v>0.14173228346456704</v>
      </c>
      <c r="H126" s="1">
        <v>63.348185897278562</v>
      </c>
      <c r="I126" s="56">
        <v>0.11811023622047252</v>
      </c>
      <c r="J126" s="1">
        <v>99.608619712529645</v>
      </c>
      <c r="K126" s="56">
        <v>0.18103448275862064</v>
      </c>
      <c r="L126" s="1">
        <v>268.94959023836805</v>
      </c>
      <c r="M126" s="56">
        <v>4.944835268217835E-2</v>
      </c>
    </row>
    <row r="127" spans="2:13" x14ac:dyDescent="0.25">
      <c r="B127" s="61"/>
      <c r="C127" s="42" t="s">
        <v>361</v>
      </c>
      <c r="D127" s="1"/>
      <c r="E127" s="56">
        <v>0</v>
      </c>
      <c r="F127" s="1">
        <v>25.545580711450455</v>
      </c>
      <c r="G127" s="56">
        <v>3.9370078740157508E-2</v>
      </c>
      <c r="H127" s="1">
        <v>16.892849572607616</v>
      </c>
      <c r="I127" s="56">
        <v>3.1496062992126005E-2</v>
      </c>
      <c r="J127" s="1"/>
      <c r="K127" s="56">
        <v>0</v>
      </c>
      <c r="L127" s="1">
        <v>42.438430284058072</v>
      </c>
      <c r="M127" s="56">
        <v>7.8026163419853047E-3</v>
      </c>
    </row>
    <row r="128" spans="2:13" x14ac:dyDescent="0.25">
      <c r="B128" s="61"/>
      <c r="C128" s="42" t="s">
        <v>360</v>
      </c>
      <c r="D128" s="1">
        <v>3254.6570236224538</v>
      </c>
      <c r="E128" s="56">
        <v>0.87878787878787878</v>
      </c>
      <c r="F128" s="1">
        <v>194.14641340702332</v>
      </c>
      <c r="G128" s="56">
        <v>0.29921259842519682</v>
      </c>
      <c r="H128" s="1">
        <v>130.91958418770892</v>
      </c>
      <c r="I128" s="56">
        <v>0.24409448818897633</v>
      </c>
      <c r="J128" s="1">
        <v>94.865352107171091</v>
      </c>
      <c r="K128" s="56">
        <v>0.1724137931034482</v>
      </c>
      <c r="L128" s="1">
        <v>3674.5883733243572</v>
      </c>
      <c r="M128" s="56">
        <v>0.67559999509548763</v>
      </c>
    </row>
    <row r="129" spans="2:13" x14ac:dyDescent="0.25">
      <c r="B129" s="61"/>
      <c r="C129" s="42" t="s">
        <v>369</v>
      </c>
      <c r="D129" s="1">
        <v>42.086082202014474</v>
      </c>
      <c r="E129" s="56">
        <v>1.1363636363636359E-2</v>
      </c>
      <c r="F129" s="1">
        <v>15.327348426870273</v>
      </c>
      <c r="G129" s="56">
        <v>2.3622047244094505E-2</v>
      </c>
      <c r="H129" s="1">
        <v>16.892849572607616</v>
      </c>
      <c r="I129" s="56">
        <v>3.1496062992126005E-2</v>
      </c>
      <c r="J129" s="1">
        <v>4.7432676053585556</v>
      </c>
      <c r="K129" s="56">
        <v>8.6206896551724119E-3</v>
      </c>
      <c r="L129" s="1">
        <v>79.049547806850924</v>
      </c>
      <c r="M129" s="56">
        <v>1.4533838537755271E-2</v>
      </c>
    </row>
    <row r="130" spans="2:13" x14ac:dyDescent="0.25">
      <c r="B130" s="61"/>
      <c r="C130" s="42" t="s">
        <v>365</v>
      </c>
      <c r="D130" s="1">
        <v>154.31563474071979</v>
      </c>
      <c r="E130" s="56">
        <v>4.1666666666666664E-2</v>
      </c>
      <c r="F130" s="1">
        <v>35.763812996030637</v>
      </c>
      <c r="G130" s="56">
        <v>5.5118110236220513E-2</v>
      </c>
      <c r="H130" s="1">
        <v>16.892849572607616</v>
      </c>
      <c r="I130" s="56">
        <v>3.1496062992126005E-2</v>
      </c>
      <c r="J130" s="1">
        <v>14.229802816075667</v>
      </c>
      <c r="K130" s="56">
        <v>2.5862068965517238E-2</v>
      </c>
      <c r="L130" s="1">
        <v>221.2021001254337</v>
      </c>
      <c r="M130" s="56">
        <v>4.0669626792688672E-2</v>
      </c>
    </row>
    <row r="131" spans="2:13" x14ac:dyDescent="0.25">
      <c r="B131" s="61"/>
      <c r="C131" s="42" t="s">
        <v>364</v>
      </c>
      <c r="D131" s="1">
        <v>28.057388134676316</v>
      </c>
      <c r="E131" s="56">
        <v>7.5757575757575725E-3</v>
      </c>
      <c r="F131" s="1">
        <v>10.218232284580182</v>
      </c>
      <c r="G131" s="56">
        <v>1.5748031496063002E-2</v>
      </c>
      <c r="H131" s="1">
        <v>12.669637179455712</v>
      </c>
      <c r="I131" s="56">
        <v>2.3622047244094505E-2</v>
      </c>
      <c r="J131" s="1">
        <v>9.4865352107171113</v>
      </c>
      <c r="K131" s="56">
        <v>1.7241379310344824E-2</v>
      </c>
      <c r="L131" s="1">
        <v>60.431792809429325</v>
      </c>
      <c r="M131" s="56">
        <v>1.1110827874504381E-2</v>
      </c>
    </row>
    <row r="132" spans="2:13" x14ac:dyDescent="0.25">
      <c r="B132" s="61"/>
      <c r="C132" s="42" t="s">
        <v>362</v>
      </c>
      <c r="D132" s="1">
        <v>168.34432880805795</v>
      </c>
      <c r="E132" s="56">
        <v>4.5454545454545456E-2</v>
      </c>
      <c r="F132" s="1">
        <v>255.45580711450424</v>
      </c>
      <c r="G132" s="56">
        <v>0.3937007874015746</v>
      </c>
      <c r="H132" s="1">
        <v>266.06238076856971</v>
      </c>
      <c r="I132" s="56">
        <v>0.49606299212598415</v>
      </c>
      <c r="J132" s="1">
        <v>308.31239434830621</v>
      </c>
      <c r="K132" s="56">
        <v>0.56034482758620696</v>
      </c>
      <c r="L132" s="1">
        <v>998.17491103943803</v>
      </c>
      <c r="M132" s="56">
        <v>0.18352177073716455</v>
      </c>
    </row>
    <row r="133" spans="2:13" x14ac:dyDescent="0.25">
      <c r="B133" s="57"/>
      <c r="C133" s="42" t="s">
        <v>366</v>
      </c>
      <c r="D133" s="1">
        <v>42.086082202014474</v>
      </c>
      <c r="E133" s="56">
        <v>1.1363636363636359E-2</v>
      </c>
      <c r="F133" s="1">
        <v>20.436464569160364</v>
      </c>
      <c r="G133" s="56">
        <v>3.1496062992126005E-2</v>
      </c>
      <c r="H133" s="1">
        <v>12.669637179455712</v>
      </c>
      <c r="I133" s="56">
        <v>2.3622047244094505E-2</v>
      </c>
      <c r="J133" s="1">
        <v>18.973070421434223</v>
      </c>
      <c r="K133" s="56">
        <v>3.4482758620689648E-2</v>
      </c>
      <c r="L133" s="1">
        <v>94.165254372064766</v>
      </c>
      <c r="M133" s="56">
        <v>1.7312971938235847E-2</v>
      </c>
    </row>
    <row r="134" spans="2:13" x14ac:dyDescent="0.25">
      <c r="B134" s="58" t="s">
        <v>35</v>
      </c>
      <c r="C134" s="58"/>
      <c r="D134" s="59">
        <v>3703.5752337772751</v>
      </c>
      <c r="E134" s="60">
        <v>7.1029252557328296E-2</v>
      </c>
      <c r="F134" s="59">
        <v>648.85775007084112</v>
      </c>
      <c r="G134" s="60">
        <v>4.7182604278446345E-2</v>
      </c>
      <c r="H134" s="59">
        <v>536.34797393029146</v>
      </c>
      <c r="I134" s="60">
        <v>3.587590642880191E-2</v>
      </c>
      <c r="J134" s="59">
        <v>550.21904222159253</v>
      </c>
      <c r="K134" s="60">
        <v>4.9793184565062334E-2</v>
      </c>
      <c r="L134" s="59">
        <v>5439</v>
      </c>
      <c r="M134" s="60">
        <v>5.9187902033246663E-2</v>
      </c>
    </row>
    <row r="135" spans="2:13" x14ac:dyDescent="0.25">
      <c r="B135" s="61" t="s">
        <v>12</v>
      </c>
      <c r="C135" s="42" t="s">
        <v>363</v>
      </c>
      <c r="D135" s="1">
        <v>6.5064102564102555</v>
      </c>
      <c r="E135" s="56">
        <v>5.3191489361702066E-3</v>
      </c>
      <c r="F135" s="1">
        <v>14.358974358974361</v>
      </c>
      <c r="G135" s="56">
        <v>0.10526315789473684</v>
      </c>
      <c r="H135" s="1">
        <v>8.7698799091204158</v>
      </c>
      <c r="I135" s="56">
        <v>5.063291139240509E-2</v>
      </c>
      <c r="J135" s="1">
        <v>11.217948717948717</v>
      </c>
      <c r="K135" s="56">
        <v>9.9999999999999978E-2</v>
      </c>
      <c r="L135" s="1">
        <v>40.853213242453748</v>
      </c>
      <c r="M135" s="56">
        <v>2.4834780086598007E-2</v>
      </c>
    </row>
    <row r="136" spans="2:13" x14ac:dyDescent="0.25">
      <c r="B136" s="61"/>
      <c r="C136" s="42" t="s">
        <v>361</v>
      </c>
      <c r="D136" s="1">
        <v>26.025641025641022</v>
      </c>
      <c r="E136" s="56">
        <v>2.1276595744680826E-2</v>
      </c>
      <c r="F136" s="1">
        <v>34.102564102564109</v>
      </c>
      <c r="G136" s="56">
        <v>0.25</v>
      </c>
      <c r="H136" s="1">
        <v>28.502109704641359</v>
      </c>
      <c r="I136" s="56">
        <v>0.16455696202531658</v>
      </c>
      <c r="J136" s="1">
        <v>20.566239316239315</v>
      </c>
      <c r="K136" s="56">
        <v>0.18333333333333329</v>
      </c>
      <c r="L136" s="1">
        <v>109.19655414908581</v>
      </c>
      <c r="M136" s="56">
        <v>6.6380883981207131E-2</v>
      </c>
    </row>
    <row r="137" spans="2:13" x14ac:dyDescent="0.25">
      <c r="B137" s="61"/>
      <c r="C137" s="42" t="s">
        <v>360</v>
      </c>
      <c r="D137" s="1">
        <v>1073.5576923076937</v>
      </c>
      <c r="E137" s="56">
        <v>0.87765957446808529</v>
      </c>
      <c r="F137" s="1">
        <v>37.692307692307701</v>
      </c>
      <c r="G137" s="56">
        <v>0.27631578947368424</v>
      </c>
      <c r="H137" s="1">
        <v>98.661148977604597</v>
      </c>
      <c r="I137" s="56">
        <v>0.56962025316455678</v>
      </c>
      <c r="J137" s="1">
        <v>28.044871794871792</v>
      </c>
      <c r="K137" s="56">
        <v>0.24999999999999994</v>
      </c>
      <c r="L137" s="1">
        <v>1237.9560207724778</v>
      </c>
      <c r="M137" s="56">
        <v>0.75255685153342067</v>
      </c>
    </row>
    <row r="138" spans="2:13" x14ac:dyDescent="0.25">
      <c r="B138" s="61"/>
      <c r="C138" s="42" t="s">
        <v>369</v>
      </c>
      <c r="D138" s="1">
        <v>13.012820512820511</v>
      </c>
      <c r="E138" s="56">
        <v>1.0638297872340413E-2</v>
      </c>
      <c r="F138" s="1">
        <v>3.5897435897435894</v>
      </c>
      <c r="G138" s="56">
        <v>2.6315789473684202E-2</v>
      </c>
      <c r="H138" s="1"/>
      <c r="I138" s="56">
        <v>0</v>
      </c>
      <c r="J138" s="1">
        <v>3.7393162393162394</v>
      </c>
      <c r="K138" s="56">
        <v>3.3333333333333326E-2</v>
      </c>
      <c r="L138" s="1">
        <v>20.341880341880341</v>
      </c>
      <c r="M138" s="56">
        <v>1.236588470631023E-2</v>
      </c>
    </row>
    <row r="139" spans="2:13" x14ac:dyDescent="0.25">
      <c r="B139" s="61"/>
      <c r="C139" s="42" t="s">
        <v>365</v>
      </c>
      <c r="D139" s="1">
        <v>32.532051282051277</v>
      </c>
      <c r="E139" s="56">
        <v>2.6595744680851029E-2</v>
      </c>
      <c r="F139" s="1"/>
      <c r="G139" s="56">
        <v>0</v>
      </c>
      <c r="H139" s="1">
        <v>2.192469977280104</v>
      </c>
      <c r="I139" s="56">
        <v>1.2658227848101273E-2</v>
      </c>
      <c r="J139" s="1">
        <v>3.7393162393162394</v>
      </c>
      <c r="K139" s="56">
        <v>3.3333333333333326E-2</v>
      </c>
      <c r="L139" s="1">
        <v>38.463837498647621</v>
      </c>
      <c r="M139" s="56">
        <v>2.3382272035652032E-2</v>
      </c>
    </row>
    <row r="140" spans="2:13" x14ac:dyDescent="0.25">
      <c r="B140" s="61"/>
      <c r="C140" s="42" t="s">
        <v>364</v>
      </c>
      <c r="D140" s="1">
        <v>6.5064102564102555</v>
      </c>
      <c r="E140" s="56">
        <v>5.3191489361702066E-3</v>
      </c>
      <c r="F140" s="1">
        <v>3.5897435897435894</v>
      </c>
      <c r="G140" s="56">
        <v>2.6315789473684202E-2</v>
      </c>
      <c r="H140" s="1">
        <v>4.3849399545602079</v>
      </c>
      <c r="I140" s="56">
        <v>2.5316455696202545E-2</v>
      </c>
      <c r="J140" s="1">
        <v>5.6089743589743595</v>
      </c>
      <c r="K140" s="56">
        <v>4.9999999999999996E-2</v>
      </c>
      <c r="L140" s="1">
        <v>20.090068159688414</v>
      </c>
      <c r="M140" s="56">
        <v>1.2212807391907842E-2</v>
      </c>
    </row>
    <row r="141" spans="2:13" x14ac:dyDescent="0.25">
      <c r="B141" s="61"/>
      <c r="C141" s="42" t="s">
        <v>362</v>
      </c>
      <c r="D141" s="1">
        <v>52.051282051282044</v>
      </c>
      <c r="E141" s="56">
        <v>4.2553191489361653E-2</v>
      </c>
      <c r="F141" s="1">
        <v>39.487179487179496</v>
      </c>
      <c r="G141" s="56">
        <v>0.28947368421052633</v>
      </c>
      <c r="H141" s="1">
        <v>30.694579681921464</v>
      </c>
      <c r="I141" s="56">
        <v>0.17721518987341786</v>
      </c>
      <c r="J141" s="1">
        <v>37.393162393162392</v>
      </c>
      <c r="K141" s="56">
        <v>0.33333333333333326</v>
      </c>
      <c r="L141" s="1">
        <v>159.62620361354541</v>
      </c>
      <c r="M141" s="56">
        <v>9.7037205844100485E-2</v>
      </c>
    </row>
    <row r="142" spans="2:13" x14ac:dyDescent="0.25">
      <c r="B142" s="57"/>
      <c r="C142" s="42" t="s">
        <v>366</v>
      </c>
      <c r="D142" s="1">
        <v>13.012820512820511</v>
      </c>
      <c r="E142" s="56">
        <v>1.0638297872340413E-2</v>
      </c>
      <c r="F142" s="1">
        <v>3.5897435897435894</v>
      </c>
      <c r="G142" s="56">
        <v>2.6315789473684202E-2</v>
      </c>
      <c r="H142" s="1"/>
      <c r="I142" s="56">
        <v>0</v>
      </c>
      <c r="J142" s="1">
        <v>1.8696581196581197</v>
      </c>
      <c r="K142" s="56">
        <v>1.6666666666666663E-2</v>
      </c>
      <c r="L142" s="1">
        <v>18.472222222222221</v>
      </c>
      <c r="M142" s="56">
        <v>1.1229314420803774E-2</v>
      </c>
    </row>
    <row r="143" spans="2:13" x14ac:dyDescent="0.25">
      <c r="B143" s="58" t="s">
        <v>36</v>
      </c>
      <c r="C143" s="58"/>
      <c r="D143" s="59">
        <v>1223.2051282051295</v>
      </c>
      <c r="E143" s="60">
        <v>2.3459317145311232E-2</v>
      </c>
      <c r="F143" s="59">
        <v>136.41025641025644</v>
      </c>
      <c r="G143" s="60">
        <v>9.9192637323416988E-3</v>
      </c>
      <c r="H143" s="59">
        <v>173.20512820512812</v>
      </c>
      <c r="I143" s="60">
        <v>1.1585558768761989E-2</v>
      </c>
      <c r="J143" s="59">
        <v>112.1794871794872</v>
      </c>
      <c r="K143" s="60">
        <v>1.015190947770336E-2</v>
      </c>
      <c r="L143" s="59">
        <v>1645.0000000000011</v>
      </c>
      <c r="M143" s="60">
        <v>1.790110293154823E-2</v>
      </c>
    </row>
    <row r="144" spans="2:13" x14ac:dyDescent="0.25">
      <c r="B144" s="61" t="s">
        <v>719</v>
      </c>
      <c r="C144" s="42" t="s">
        <v>363</v>
      </c>
      <c r="D144" s="1">
        <v>19.161607700391418</v>
      </c>
      <c r="E144" s="56">
        <v>7.8740157480314769E-3</v>
      </c>
      <c r="F144" s="1">
        <v>23.250388209333373</v>
      </c>
      <c r="G144" s="56">
        <v>0.12676056338028169</v>
      </c>
      <c r="H144" s="1">
        <v>18.957974327413403</v>
      </c>
      <c r="I144" s="56">
        <v>7.9545454545454516E-2</v>
      </c>
      <c r="J144" s="1">
        <v>12.671328671328673</v>
      </c>
      <c r="K144" s="56">
        <v>7.6923076923076913E-2</v>
      </c>
      <c r="L144" s="1">
        <v>74.041298908466871</v>
      </c>
      <c r="M144" s="56">
        <v>2.4516986393532027E-2</v>
      </c>
    </row>
    <row r="145" spans="2:13" x14ac:dyDescent="0.25">
      <c r="B145" s="61"/>
      <c r="C145" s="42" t="s">
        <v>361</v>
      </c>
      <c r="D145" s="1">
        <v>9.5808038501957089</v>
      </c>
      <c r="E145" s="56">
        <v>3.9370078740157384E-3</v>
      </c>
      <c r="F145" s="1">
        <v>33.583894080148205</v>
      </c>
      <c r="G145" s="56">
        <v>0.18309859154929578</v>
      </c>
      <c r="H145" s="1">
        <v>32.49938456128011</v>
      </c>
      <c r="I145" s="56">
        <v>0.13636363636363627</v>
      </c>
      <c r="J145" s="1">
        <v>22.17482517482518</v>
      </c>
      <c r="K145" s="56">
        <v>0.13461538461538461</v>
      </c>
      <c r="L145" s="1">
        <v>97.838907666449188</v>
      </c>
      <c r="M145" s="56">
        <v>3.2396989293526156E-2</v>
      </c>
    </row>
    <row r="146" spans="2:13" x14ac:dyDescent="0.25">
      <c r="B146" s="61"/>
      <c r="C146" s="42" t="s">
        <v>360</v>
      </c>
      <c r="D146" s="1">
        <v>2280.2313163465842</v>
      </c>
      <c r="E146" s="56">
        <v>0.93700787401574803</v>
      </c>
      <c r="F146" s="1">
        <v>51.667529354074162</v>
      </c>
      <c r="G146" s="56">
        <v>0.28169014084507044</v>
      </c>
      <c r="H146" s="1">
        <v>121.87269210480052</v>
      </c>
      <c r="I146" s="56">
        <v>0.51136363636363646</v>
      </c>
      <c r="J146" s="1">
        <v>34.846153846153847</v>
      </c>
      <c r="K146" s="56">
        <v>0.21153846153846148</v>
      </c>
      <c r="L146" s="1">
        <v>2488.6176916516129</v>
      </c>
      <c r="M146" s="56">
        <v>0.8240455932621219</v>
      </c>
    </row>
    <row r="147" spans="2:13" x14ac:dyDescent="0.25">
      <c r="B147" s="61"/>
      <c r="C147" s="42" t="s">
        <v>369</v>
      </c>
      <c r="D147" s="1"/>
      <c r="E147" s="56">
        <v>0</v>
      </c>
      <c r="F147" s="1">
        <v>15.500258806222249</v>
      </c>
      <c r="G147" s="56">
        <v>8.4507042253521125E-2</v>
      </c>
      <c r="H147" s="1">
        <v>5.4165640935466861</v>
      </c>
      <c r="I147" s="56">
        <v>2.2727272727272717E-2</v>
      </c>
      <c r="J147" s="1"/>
      <c r="K147" s="56">
        <v>0</v>
      </c>
      <c r="L147" s="1">
        <v>20.916822899768935</v>
      </c>
      <c r="M147" s="56">
        <v>6.9261002979367197E-3</v>
      </c>
    </row>
    <row r="148" spans="2:13" x14ac:dyDescent="0.25">
      <c r="B148" s="61"/>
      <c r="C148" s="42" t="s">
        <v>365</v>
      </c>
      <c r="D148" s="1">
        <v>19.161607700391418</v>
      </c>
      <c r="E148" s="56">
        <v>7.8740157480314769E-3</v>
      </c>
      <c r="F148" s="1"/>
      <c r="G148" s="56">
        <v>0</v>
      </c>
      <c r="H148" s="1"/>
      <c r="I148" s="56">
        <v>0</v>
      </c>
      <c r="J148" s="1"/>
      <c r="K148" s="56">
        <v>0</v>
      </c>
      <c r="L148" s="1">
        <v>19.161607700391418</v>
      </c>
      <c r="M148" s="56">
        <v>6.3449032120501256E-3</v>
      </c>
    </row>
    <row r="149" spans="2:13" x14ac:dyDescent="0.25">
      <c r="B149" s="61"/>
      <c r="C149" s="42" t="s">
        <v>364</v>
      </c>
      <c r="D149" s="1"/>
      <c r="E149" s="56">
        <v>0</v>
      </c>
      <c r="F149" s="1">
        <v>15.500258806222249</v>
      </c>
      <c r="G149" s="56">
        <v>8.4507042253521125E-2</v>
      </c>
      <c r="H149" s="1">
        <v>13.541410233866715</v>
      </c>
      <c r="I149" s="56">
        <v>5.6818181818181795E-2</v>
      </c>
      <c r="J149" s="1">
        <v>3.1678321678321684</v>
      </c>
      <c r="K149" s="56">
        <v>1.9230769230769228E-2</v>
      </c>
      <c r="L149" s="1">
        <v>32.209501207921129</v>
      </c>
      <c r="M149" s="56">
        <v>1.066539775096724E-2</v>
      </c>
    </row>
    <row r="150" spans="2:13" x14ac:dyDescent="0.25">
      <c r="B150" s="61"/>
      <c r="C150" s="42" t="s">
        <v>362</v>
      </c>
      <c r="D150" s="1">
        <v>76.646430801565671</v>
      </c>
      <c r="E150" s="56">
        <v>3.1496062992125907E-2</v>
      </c>
      <c r="F150" s="1">
        <v>41.33402348325933</v>
      </c>
      <c r="G150" s="56">
        <v>0.22535211267605634</v>
      </c>
      <c r="H150" s="1">
        <v>40.624230701600133</v>
      </c>
      <c r="I150" s="56">
        <v>0.17045454545454533</v>
      </c>
      <c r="J150" s="1">
        <v>85.531468531468562</v>
      </c>
      <c r="K150" s="56">
        <v>0.51923076923076927</v>
      </c>
      <c r="L150" s="1">
        <v>244.13615351789369</v>
      </c>
      <c r="M150" s="56">
        <v>8.0839785933077224E-2</v>
      </c>
    </row>
    <row r="151" spans="2:13" x14ac:dyDescent="0.25">
      <c r="B151" s="57"/>
      <c r="C151" s="42" t="s">
        <v>366</v>
      </c>
      <c r="D151" s="1">
        <v>28.742411550587128</v>
      </c>
      <c r="E151" s="56">
        <v>1.1811023622047216E-2</v>
      </c>
      <c r="F151" s="1">
        <v>2.5833764677037081</v>
      </c>
      <c r="G151" s="56">
        <v>1.4084507042253521E-2</v>
      </c>
      <c r="H151" s="1">
        <v>5.4165640935466861</v>
      </c>
      <c r="I151" s="56">
        <v>2.2727272727272717E-2</v>
      </c>
      <c r="J151" s="1">
        <v>6.3356643356643367</v>
      </c>
      <c r="K151" s="56">
        <v>3.8461538461538457E-2</v>
      </c>
      <c r="L151" s="1">
        <v>43.078016447501852</v>
      </c>
      <c r="M151" s="56">
        <v>1.4264243856788665E-2</v>
      </c>
    </row>
    <row r="152" spans="2:13" x14ac:dyDescent="0.25">
      <c r="B152" s="58" t="s">
        <v>720</v>
      </c>
      <c r="C152" s="58"/>
      <c r="D152" s="59">
        <v>2433.524177949716</v>
      </c>
      <c r="E152" s="60">
        <v>4.6671497817438429E-2</v>
      </c>
      <c r="F152" s="59">
        <v>183.41972920696327</v>
      </c>
      <c r="G152" s="60">
        <v>1.3337623691921817E-2</v>
      </c>
      <c r="H152" s="59">
        <v>238.32882011605429</v>
      </c>
      <c r="I152" s="60">
        <v>1.594163279319406E-2</v>
      </c>
      <c r="J152" s="59">
        <v>164.72727272727278</v>
      </c>
      <c r="K152" s="60">
        <v>1.4907327563020075E-2</v>
      </c>
      <c r="L152" s="59">
        <v>3020.0000000000059</v>
      </c>
      <c r="M152" s="60">
        <v>3.2864030913845425E-2</v>
      </c>
    </row>
    <row r="153" spans="2:13" x14ac:dyDescent="0.25">
      <c r="B153" s="61" t="s">
        <v>16</v>
      </c>
      <c r="C153" s="42" t="s">
        <v>363</v>
      </c>
      <c r="D153" s="1">
        <v>10.178075731033553</v>
      </c>
      <c r="E153" s="56">
        <v>1.1049723756906101E-2</v>
      </c>
      <c r="F153" s="1">
        <v>11.10090210491146</v>
      </c>
      <c r="G153" s="56">
        <v>8.2191780821917804E-2</v>
      </c>
      <c r="H153" s="1">
        <v>2.8390368342458934</v>
      </c>
      <c r="I153" s="56">
        <v>2.0408163265306121E-2</v>
      </c>
      <c r="J153" s="1">
        <v>11.460888501742161</v>
      </c>
      <c r="K153" s="56">
        <v>8.5714285714285701E-2</v>
      </c>
      <c r="L153" s="1">
        <v>35.578903171933064</v>
      </c>
      <c r="M153" s="56">
        <v>2.6771183726059532E-2</v>
      </c>
    </row>
    <row r="154" spans="2:13" x14ac:dyDescent="0.25">
      <c r="B154" s="61"/>
      <c r="C154" s="42" t="s">
        <v>361</v>
      </c>
      <c r="D154" s="1">
        <v>50.890378655167773</v>
      </c>
      <c r="E154" s="56">
        <v>5.5248618784530509E-2</v>
      </c>
      <c r="F154" s="1">
        <v>40.703307718008674</v>
      </c>
      <c r="G154" s="56">
        <v>0.3013698630136985</v>
      </c>
      <c r="H154" s="1">
        <v>17.034221005475359</v>
      </c>
      <c r="I154" s="56">
        <v>0.12244897959183672</v>
      </c>
      <c r="J154" s="1">
        <v>43.933405923344957</v>
      </c>
      <c r="K154" s="56">
        <v>0.32857142857142857</v>
      </c>
      <c r="L154" s="1">
        <v>152.56131330199676</v>
      </c>
      <c r="M154" s="56">
        <v>0.11479406568999022</v>
      </c>
    </row>
    <row r="155" spans="2:13" x14ac:dyDescent="0.25">
      <c r="B155" s="61"/>
      <c r="C155" s="42" t="s">
        <v>360</v>
      </c>
      <c r="D155" s="1">
        <v>793.88990702061528</v>
      </c>
      <c r="E155" s="56">
        <v>0.86187845303867383</v>
      </c>
      <c r="F155" s="1">
        <v>38.8531573671901</v>
      </c>
      <c r="G155" s="56">
        <v>0.28767123287671226</v>
      </c>
      <c r="H155" s="1">
        <v>53.941699850671981</v>
      </c>
      <c r="I155" s="56">
        <v>0.38775510204081631</v>
      </c>
      <c r="J155" s="1">
        <v>21.011628919860627</v>
      </c>
      <c r="K155" s="56">
        <v>0.15714285714285708</v>
      </c>
      <c r="L155" s="1">
        <v>907.69639315833797</v>
      </c>
      <c r="M155" s="56">
        <v>0.68299201893027794</v>
      </c>
    </row>
    <row r="156" spans="2:13" x14ac:dyDescent="0.25">
      <c r="B156" s="61"/>
      <c r="C156" s="42" t="s">
        <v>369</v>
      </c>
      <c r="D156" s="1">
        <v>5.0890378655167767</v>
      </c>
      <c r="E156" s="56">
        <v>5.5248618784530506E-3</v>
      </c>
      <c r="F156" s="1">
        <v>7.4006014032743064</v>
      </c>
      <c r="G156" s="56">
        <v>5.4794520547945202E-2</v>
      </c>
      <c r="H156" s="1"/>
      <c r="I156" s="56">
        <v>0</v>
      </c>
      <c r="J156" s="1">
        <v>1.9101480836236935</v>
      </c>
      <c r="K156" s="56">
        <v>1.4285714285714282E-2</v>
      </c>
      <c r="L156" s="1">
        <v>14.399787352414778</v>
      </c>
      <c r="M156" s="56">
        <v>1.0835054441245147E-2</v>
      </c>
    </row>
    <row r="157" spans="2:13" x14ac:dyDescent="0.25">
      <c r="B157" s="61"/>
      <c r="C157" s="42" t="s">
        <v>365</v>
      </c>
      <c r="D157" s="1">
        <v>10.178075731033553</v>
      </c>
      <c r="E157" s="56">
        <v>1.1049723756906101E-2</v>
      </c>
      <c r="F157" s="1"/>
      <c r="G157" s="56">
        <v>0</v>
      </c>
      <c r="H157" s="1"/>
      <c r="I157" s="56">
        <v>0</v>
      </c>
      <c r="J157" s="1"/>
      <c r="K157" s="56">
        <v>0</v>
      </c>
      <c r="L157" s="1">
        <v>10.178075731033553</v>
      </c>
      <c r="M157" s="56">
        <v>7.6584467502133699E-3</v>
      </c>
    </row>
    <row r="158" spans="2:13" x14ac:dyDescent="0.25">
      <c r="B158" s="61"/>
      <c r="C158" s="42" t="s">
        <v>364</v>
      </c>
      <c r="D158" s="1"/>
      <c r="E158" s="56">
        <v>0</v>
      </c>
      <c r="F158" s="1">
        <v>5.5504510524557293</v>
      </c>
      <c r="G158" s="56">
        <v>4.1095890410958902E-2</v>
      </c>
      <c r="H158" s="1">
        <v>2.8390368342458934</v>
      </c>
      <c r="I158" s="56">
        <v>2.0408163265306121E-2</v>
      </c>
      <c r="J158" s="1">
        <v>3.820296167247387</v>
      </c>
      <c r="K158" s="56">
        <v>2.8571428571428564E-2</v>
      </c>
      <c r="L158" s="1">
        <v>12.20978405394901</v>
      </c>
      <c r="M158" s="56">
        <v>9.1871964288555517E-3</v>
      </c>
    </row>
    <row r="159" spans="2:13" x14ac:dyDescent="0.25">
      <c r="B159" s="61"/>
      <c r="C159" s="42" t="s">
        <v>362</v>
      </c>
      <c r="D159" s="1">
        <v>40.712302924134214</v>
      </c>
      <c r="E159" s="56">
        <v>4.4198895027624405E-2</v>
      </c>
      <c r="F159" s="1">
        <v>25.902104911460075</v>
      </c>
      <c r="G159" s="56">
        <v>0.19178082191780824</v>
      </c>
      <c r="H159" s="1">
        <v>53.941699850671981</v>
      </c>
      <c r="I159" s="56">
        <v>0.38775510204081631</v>
      </c>
      <c r="J159" s="1">
        <v>47.753702090592348</v>
      </c>
      <c r="K159" s="56">
        <v>0.35714285714285715</v>
      </c>
      <c r="L159" s="1">
        <v>168.30980977685863</v>
      </c>
      <c r="M159" s="56">
        <v>0.12664395017069893</v>
      </c>
    </row>
    <row r="160" spans="2:13" x14ac:dyDescent="0.25">
      <c r="B160" s="57"/>
      <c r="C160" s="42" t="s">
        <v>366</v>
      </c>
      <c r="D160" s="1">
        <v>10.178075731033553</v>
      </c>
      <c r="E160" s="56">
        <v>1.1049723756906101E-2</v>
      </c>
      <c r="F160" s="1">
        <v>5.5504510524557293</v>
      </c>
      <c r="G160" s="56">
        <v>4.1095890410958902E-2</v>
      </c>
      <c r="H160" s="1">
        <v>8.5171105027376797</v>
      </c>
      <c r="I160" s="56">
        <v>6.1224489795918359E-2</v>
      </c>
      <c r="J160" s="1">
        <v>3.820296167247387</v>
      </c>
      <c r="K160" s="56">
        <v>2.8571428571428564E-2</v>
      </c>
      <c r="L160" s="1">
        <v>28.065933453474351</v>
      </c>
      <c r="M160" s="56">
        <v>2.111808386265944E-2</v>
      </c>
    </row>
    <row r="161" spans="2:13" x14ac:dyDescent="0.25">
      <c r="B161" s="58" t="s">
        <v>37</v>
      </c>
      <c r="C161" s="58"/>
      <c r="D161" s="59">
        <v>921.11585365853466</v>
      </c>
      <c r="E161" s="60">
        <v>1.7665678830383308E-2</v>
      </c>
      <c r="F161" s="59">
        <v>135.0609756097561</v>
      </c>
      <c r="G161" s="60">
        <v>9.8211488804137333E-3</v>
      </c>
      <c r="H161" s="59">
        <v>139.11280487804879</v>
      </c>
      <c r="I161" s="60">
        <v>9.3051492938084727E-3</v>
      </c>
      <c r="J161" s="59">
        <v>133.71036585365857</v>
      </c>
      <c r="K161" s="60">
        <v>1.2100389870788722E-2</v>
      </c>
      <c r="L161" s="59">
        <v>1328.999999999998</v>
      </c>
      <c r="M161" s="60">
        <v>1.446235002798027E-2</v>
      </c>
    </row>
    <row r="162" spans="2:13" x14ac:dyDescent="0.25">
      <c r="B162" s="61" t="s">
        <v>10</v>
      </c>
      <c r="C162" s="42" t="s">
        <v>363</v>
      </c>
      <c r="D162" s="1">
        <v>12.526120103285638</v>
      </c>
      <c r="E162" s="56">
        <v>4.291845493562217E-3</v>
      </c>
      <c r="F162" s="1">
        <v>179.683482271548</v>
      </c>
      <c r="G162" s="56">
        <v>0.17525773195876287</v>
      </c>
      <c r="H162" s="1">
        <v>31.317382530988759</v>
      </c>
      <c r="I162" s="56">
        <v>2.7777777777777766E-2</v>
      </c>
      <c r="J162" s="1">
        <v>151.44525283642326</v>
      </c>
      <c r="K162" s="56">
        <v>0.14925373134328351</v>
      </c>
      <c r="L162" s="1">
        <v>374.97223774224568</v>
      </c>
      <c r="M162" s="56">
        <v>6.1612792705761317E-2</v>
      </c>
    </row>
    <row r="163" spans="2:13" x14ac:dyDescent="0.25">
      <c r="B163" s="61"/>
      <c r="C163" s="42" t="s">
        <v>361</v>
      </c>
      <c r="D163" s="1">
        <v>12.526120103285638</v>
      </c>
      <c r="E163" s="56">
        <v>4.291845493562217E-3</v>
      </c>
      <c r="F163" s="1">
        <v>10.569616604208706</v>
      </c>
      <c r="G163" s="56">
        <v>1.0309278350515464E-2</v>
      </c>
      <c r="H163" s="1"/>
      <c r="I163" s="56">
        <v>0</v>
      </c>
      <c r="J163" s="1"/>
      <c r="K163" s="56">
        <v>0</v>
      </c>
      <c r="L163" s="1">
        <v>23.095736707494346</v>
      </c>
      <c r="M163" s="56">
        <v>3.7949285171449167E-3</v>
      </c>
    </row>
    <row r="164" spans="2:13" x14ac:dyDescent="0.25">
      <c r="B164" s="61"/>
      <c r="C164" s="42" t="s">
        <v>360</v>
      </c>
      <c r="D164" s="1">
        <v>2793.3247830327073</v>
      </c>
      <c r="E164" s="56">
        <v>0.9570815450643777</v>
      </c>
      <c r="F164" s="1">
        <v>401.64543095993082</v>
      </c>
      <c r="G164" s="56">
        <v>0.39175257731958762</v>
      </c>
      <c r="H164" s="1">
        <v>720.29979821274196</v>
      </c>
      <c r="I164" s="56">
        <v>0.63888888888888906</v>
      </c>
      <c r="J164" s="1">
        <v>287.74598038920431</v>
      </c>
      <c r="K164" s="56">
        <v>0.28358208955223879</v>
      </c>
      <c r="L164" s="1">
        <v>4203.0159925945845</v>
      </c>
      <c r="M164" s="56">
        <v>0.69060993595141162</v>
      </c>
    </row>
    <row r="165" spans="2:13" x14ac:dyDescent="0.25">
      <c r="B165" s="61"/>
      <c r="C165" s="42" t="s">
        <v>369</v>
      </c>
      <c r="D165" s="1"/>
      <c r="E165" s="56">
        <v>0</v>
      </c>
      <c r="F165" s="1">
        <v>31.70884981262612</v>
      </c>
      <c r="G165" s="56">
        <v>3.0927835051546393E-2</v>
      </c>
      <c r="H165" s="1">
        <v>52.195637551647927</v>
      </c>
      <c r="I165" s="56">
        <v>4.6296296296296273E-2</v>
      </c>
      <c r="J165" s="1"/>
      <c r="K165" s="56">
        <v>0</v>
      </c>
      <c r="L165" s="1">
        <v>83.904487364274047</v>
      </c>
      <c r="M165" s="56">
        <v>1.3786593424049011E-2</v>
      </c>
    </row>
    <row r="166" spans="2:13" x14ac:dyDescent="0.25">
      <c r="B166" s="61"/>
      <c r="C166" s="42" t="s">
        <v>365</v>
      </c>
      <c r="D166" s="1">
        <v>12.526120103285638</v>
      </c>
      <c r="E166" s="56">
        <v>4.291845493562217E-3</v>
      </c>
      <c r="F166" s="1"/>
      <c r="G166" s="56">
        <v>0</v>
      </c>
      <c r="H166" s="1"/>
      <c r="I166" s="56">
        <v>0</v>
      </c>
      <c r="J166" s="1"/>
      <c r="K166" s="56">
        <v>0</v>
      </c>
      <c r="L166" s="1">
        <v>12.526120103285638</v>
      </c>
      <c r="M166" s="56">
        <v>2.058203684566425E-3</v>
      </c>
    </row>
    <row r="167" spans="2:13" x14ac:dyDescent="0.25">
      <c r="B167" s="61"/>
      <c r="C167" s="42" t="s">
        <v>364</v>
      </c>
      <c r="D167" s="1">
        <v>12.526120103285638</v>
      </c>
      <c r="E167" s="56">
        <v>4.291845493562217E-3</v>
      </c>
      <c r="F167" s="1">
        <v>31.70884981262612</v>
      </c>
      <c r="G167" s="56">
        <v>3.0927835051546393E-2</v>
      </c>
      <c r="H167" s="1">
        <v>41.756510041318343</v>
      </c>
      <c r="I167" s="56">
        <v>3.7037037037037021E-2</v>
      </c>
      <c r="J167" s="1">
        <v>30.289050567284651</v>
      </c>
      <c r="K167" s="56">
        <v>2.9850746268656702E-2</v>
      </c>
      <c r="L167" s="1">
        <v>116.28053052451475</v>
      </c>
      <c r="M167" s="56">
        <v>1.9106396425667211E-2</v>
      </c>
    </row>
    <row r="168" spans="2:13" x14ac:dyDescent="0.25">
      <c r="B168" s="61"/>
      <c r="C168" s="42" t="s">
        <v>362</v>
      </c>
      <c r="D168" s="1">
        <v>75.156720619713823</v>
      </c>
      <c r="E168" s="56">
        <v>2.5751072961373297E-2</v>
      </c>
      <c r="F168" s="1">
        <v>327.65811473046989</v>
      </c>
      <c r="G168" s="56">
        <v>0.31958762886597936</v>
      </c>
      <c r="H168" s="1">
        <v>240.09993273758059</v>
      </c>
      <c r="I168" s="56">
        <v>0.21296296296296297</v>
      </c>
      <c r="J168" s="1">
        <v>545.20291021112405</v>
      </c>
      <c r="K168" s="56">
        <v>0.537313432835821</v>
      </c>
      <c r="L168" s="1">
        <v>1188.1176782988882</v>
      </c>
      <c r="M168" s="56">
        <v>0.19522311482003479</v>
      </c>
    </row>
    <row r="169" spans="2:13" x14ac:dyDescent="0.25">
      <c r="B169" s="57"/>
      <c r="C169" s="42" t="s">
        <v>366</v>
      </c>
      <c r="D169" s="1"/>
      <c r="E169" s="56">
        <v>0</v>
      </c>
      <c r="F169" s="1">
        <v>42.278466416834824</v>
      </c>
      <c r="G169" s="56">
        <v>4.1237113402061855E-2</v>
      </c>
      <c r="H169" s="1">
        <v>41.756510041318343</v>
      </c>
      <c r="I169" s="56">
        <v>3.7037037037037021E-2</v>
      </c>
      <c r="J169" s="1"/>
      <c r="K169" s="56">
        <v>0</v>
      </c>
      <c r="L169" s="1">
        <v>84.034976458153167</v>
      </c>
      <c r="M169" s="56">
        <v>1.3808034471364795E-2</v>
      </c>
    </row>
    <row r="170" spans="2:13" x14ac:dyDescent="0.25">
      <c r="B170" s="58" t="s">
        <v>38</v>
      </c>
      <c r="C170" s="58"/>
      <c r="D170" s="59">
        <v>2918.5859840655639</v>
      </c>
      <c r="E170" s="60">
        <v>5.5974286435931588E-2</v>
      </c>
      <c r="F170" s="59">
        <v>1025.2528106082445</v>
      </c>
      <c r="G170" s="60">
        <v>7.4552700716007947E-2</v>
      </c>
      <c r="H170" s="59">
        <v>1127.4257711155958</v>
      </c>
      <c r="I170" s="60">
        <v>7.5412648944246527E-2</v>
      </c>
      <c r="J170" s="59">
        <v>1014.6831940040363</v>
      </c>
      <c r="K170" s="60">
        <v>9.1825806955190797E-2</v>
      </c>
      <c r="L170" s="59">
        <v>6085.9477597934401</v>
      </c>
      <c r="M170" s="60">
        <v>6.6228071297317725E-2</v>
      </c>
    </row>
    <row r="171" spans="2:13" x14ac:dyDescent="0.25">
      <c r="B171" s="61" t="s">
        <v>13</v>
      </c>
      <c r="C171" s="42" t="s">
        <v>363</v>
      </c>
      <c r="D171" s="1"/>
      <c r="E171" s="56">
        <v>0</v>
      </c>
      <c r="F171" s="1">
        <v>12.374155405405403</v>
      </c>
      <c r="G171" s="56">
        <v>5.1724137931034482E-2</v>
      </c>
      <c r="H171" s="1">
        <v>36.852477477477478</v>
      </c>
      <c r="I171" s="56">
        <v>0.12820512820512822</v>
      </c>
      <c r="J171" s="1">
        <v>35.103194103194092</v>
      </c>
      <c r="K171" s="56">
        <v>0.14814814814814814</v>
      </c>
      <c r="L171" s="1">
        <v>84.329826986076966</v>
      </c>
      <c r="M171" s="56">
        <v>3.7708300117481559E-2</v>
      </c>
    </row>
    <row r="172" spans="2:13" x14ac:dyDescent="0.25">
      <c r="B172" s="61"/>
      <c r="C172" s="42" t="s">
        <v>361</v>
      </c>
      <c r="D172" s="1"/>
      <c r="E172" s="56">
        <v>0</v>
      </c>
      <c r="F172" s="1">
        <v>12.374155405405403</v>
      </c>
      <c r="G172" s="56">
        <v>5.1724137931034482E-2</v>
      </c>
      <c r="H172" s="1"/>
      <c r="I172" s="56">
        <v>0</v>
      </c>
      <c r="J172" s="1">
        <v>35.103194103194092</v>
      </c>
      <c r="K172" s="56">
        <v>0.14814814814814814</v>
      </c>
      <c r="L172" s="1">
        <v>47.477349508599495</v>
      </c>
      <c r="M172" s="56">
        <v>2.1229619554993466E-2</v>
      </c>
    </row>
    <row r="173" spans="2:13" x14ac:dyDescent="0.25">
      <c r="B173" s="61"/>
      <c r="C173" s="42" t="s">
        <v>360</v>
      </c>
      <c r="D173" s="1">
        <v>1342.7955592876106</v>
      </c>
      <c r="E173" s="56">
        <v>0.91176470588235281</v>
      </c>
      <c r="F173" s="1">
        <v>74.244932432432421</v>
      </c>
      <c r="G173" s="56">
        <v>0.31034482758620685</v>
      </c>
      <c r="H173" s="1">
        <v>125.29842342342339</v>
      </c>
      <c r="I173" s="56">
        <v>0.43589743589743585</v>
      </c>
      <c r="J173" s="1">
        <v>57.042690417690395</v>
      </c>
      <c r="K173" s="56">
        <v>0.2407407407407407</v>
      </c>
      <c r="L173" s="1">
        <v>1599.3816055611569</v>
      </c>
      <c r="M173" s="56">
        <v>0.71516761910156557</v>
      </c>
    </row>
    <row r="174" spans="2:13" x14ac:dyDescent="0.25">
      <c r="B174" s="61"/>
      <c r="C174" s="42" t="s">
        <v>369</v>
      </c>
      <c r="D174" s="1">
        <v>8.6631971566942667</v>
      </c>
      <c r="E174" s="56">
        <v>5.8823529411764731E-3</v>
      </c>
      <c r="F174" s="1">
        <v>8.2494369369369362</v>
      </c>
      <c r="G174" s="56">
        <v>3.4482758620689655E-2</v>
      </c>
      <c r="H174" s="1">
        <v>7.3704954954954953</v>
      </c>
      <c r="I174" s="56">
        <v>2.5641025641025647E-2</v>
      </c>
      <c r="J174" s="1"/>
      <c r="K174" s="56">
        <v>0</v>
      </c>
      <c r="L174" s="1">
        <v>24.283129589126702</v>
      </c>
      <c r="M174" s="56">
        <v>1.0858264164228231E-2</v>
      </c>
    </row>
    <row r="175" spans="2:13" x14ac:dyDescent="0.25">
      <c r="B175" s="61"/>
      <c r="C175" s="42" t="s">
        <v>365</v>
      </c>
      <c r="D175" s="1">
        <v>17.326394313388533</v>
      </c>
      <c r="E175" s="56">
        <v>1.1764705882352946E-2</v>
      </c>
      <c r="F175" s="1"/>
      <c r="G175" s="56">
        <v>0</v>
      </c>
      <c r="H175" s="1">
        <v>14.740990990990991</v>
      </c>
      <c r="I175" s="56">
        <v>5.1282051282051294E-2</v>
      </c>
      <c r="J175" s="1">
        <v>13.163697788697787</v>
      </c>
      <c r="K175" s="56">
        <v>5.5555555555555559E-2</v>
      </c>
      <c r="L175" s="1">
        <v>45.231083093077316</v>
      </c>
      <c r="M175" s="56">
        <v>2.022519572101223E-2</v>
      </c>
    </row>
    <row r="176" spans="2:13" x14ac:dyDescent="0.25">
      <c r="B176" s="61"/>
      <c r="C176" s="42" t="s">
        <v>364</v>
      </c>
      <c r="D176" s="1">
        <v>8.6631971566942667</v>
      </c>
      <c r="E176" s="56">
        <v>5.8823529411764731E-3</v>
      </c>
      <c r="F176" s="1">
        <v>28.87302927927928</v>
      </c>
      <c r="G176" s="56">
        <v>0.1206896551724138</v>
      </c>
      <c r="H176" s="1">
        <v>7.3704954954954953</v>
      </c>
      <c r="I176" s="56">
        <v>2.5641025641025647E-2</v>
      </c>
      <c r="J176" s="1">
        <v>4.3878992628992624</v>
      </c>
      <c r="K176" s="56">
        <v>1.8518518518518521E-2</v>
      </c>
      <c r="L176" s="1">
        <v>49.294621194368304</v>
      </c>
      <c r="M176" s="56">
        <v>2.2042217286674878E-2</v>
      </c>
    </row>
    <row r="177" spans="2:13" x14ac:dyDescent="0.25">
      <c r="B177" s="61"/>
      <c r="C177" s="42" t="s">
        <v>362</v>
      </c>
      <c r="D177" s="1">
        <v>69.305577253554134</v>
      </c>
      <c r="E177" s="56">
        <v>4.7058823529411785E-2</v>
      </c>
      <c r="F177" s="1">
        <v>98.993243243243256</v>
      </c>
      <c r="G177" s="56">
        <v>0.41379310344827597</v>
      </c>
      <c r="H177" s="1">
        <v>95.816441441441427</v>
      </c>
      <c r="I177" s="56">
        <v>0.33333333333333337</v>
      </c>
      <c r="J177" s="1">
        <v>92.145884520884522</v>
      </c>
      <c r="K177" s="56">
        <v>0.38888888888888901</v>
      </c>
      <c r="L177" s="1">
        <v>356.26114645912332</v>
      </c>
      <c r="M177" s="56">
        <v>0.15930309252379538</v>
      </c>
    </row>
    <row r="178" spans="2:13" x14ac:dyDescent="0.25">
      <c r="B178" s="57"/>
      <c r="C178" s="42" t="s">
        <v>366</v>
      </c>
      <c r="D178" s="1">
        <v>25.9895914700828</v>
      </c>
      <c r="E178" s="56">
        <v>1.7647058823529422E-2</v>
      </c>
      <c r="F178" s="1">
        <v>4.1247184684684681</v>
      </c>
      <c r="G178" s="56">
        <v>1.7241379310344827E-2</v>
      </c>
      <c r="H178" s="1"/>
      <c r="I178" s="56">
        <v>0</v>
      </c>
      <c r="J178" s="1"/>
      <c r="K178" s="56">
        <v>0</v>
      </c>
      <c r="L178" s="1">
        <v>30.114309938551269</v>
      </c>
      <c r="M178" s="56">
        <v>1.3465691530248628E-2</v>
      </c>
    </row>
    <row r="179" spans="2:13" x14ac:dyDescent="0.25">
      <c r="B179" s="58" t="s">
        <v>39</v>
      </c>
      <c r="C179" s="58"/>
      <c r="D179" s="59">
        <v>1472.7435166380246</v>
      </c>
      <c r="E179" s="60">
        <v>2.8245104957341598E-2</v>
      </c>
      <c r="F179" s="59">
        <v>239.23367117117115</v>
      </c>
      <c r="G179" s="60">
        <v>1.739621301543668E-2</v>
      </c>
      <c r="H179" s="59">
        <v>287.44932432432427</v>
      </c>
      <c r="I179" s="60">
        <v>1.9227265811993344E-2</v>
      </c>
      <c r="J179" s="59">
        <v>236.94656019656014</v>
      </c>
      <c r="K179" s="60">
        <v>2.1442957983217843E-2</v>
      </c>
      <c r="L179" s="59">
        <v>2236.3730723300805</v>
      </c>
      <c r="M179" s="60">
        <v>2.4336501252962613E-2</v>
      </c>
    </row>
    <row r="180" spans="2:13" x14ac:dyDescent="0.25">
      <c r="B180" s="61" t="s">
        <v>1</v>
      </c>
      <c r="C180" s="42" t="s">
        <v>363</v>
      </c>
      <c r="D180" s="1">
        <v>11.146922434401912</v>
      </c>
      <c r="E180" s="56">
        <v>4.6948356807511886E-3</v>
      </c>
      <c r="F180" s="1">
        <v>89.986701656087106</v>
      </c>
      <c r="G180" s="56">
        <v>0.38150289017341033</v>
      </c>
      <c r="H180" s="1">
        <v>113.23816704938832</v>
      </c>
      <c r="I180" s="56">
        <v>0.223463687150838</v>
      </c>
      <c r="J180" s="1">
        <v>72.019184631730468</v>
      </c>
      <c r="K180" s="56">
        <v>0.27374301675977641</v>
      </c>
      <c r="L180" s="1">
        <v>286.39097577160783</v>
      </c>
      <c r="M180" s="56">
        <v>8.4731057920594197E-2</v>
      </c>
    </row>
    <row r="181" spans="2:13" x14ac:dyDescent="0.25">
      <c r="B181" s="61"/>
      <c r="C181" s="42" t="s">
        <v>361</v>
      </c>
      <c r="D181" s="1">
        <v>78.028457040813393</v>
      </c>
      <c r="E181" s="56">
        <v>3.2863849765258329E-2</v>
      </c>
      <c r="F181" s="1">
        <v>28.632132345118624</v>
      </c>
      <c r="G181" s="56">
        <v>0.1213872832369942</v>
      </c>
      <c r="H181" s="1">
        <v>70.773854405867638</v>
      </c>
      <c r="I181" s="56">
        <v>0.13966480446927362</v>
      </c>
      <c r="J181" s="1">
        <v>32.335144120368774</v>
      </c>
      <c r="K181" s="56">
        <v>0.12290502793296081</v>
      </c>
      <c r="L181" s="1">
        <v>209.76958791216842</v>
      </c>
      <c r="M181" s="56">
        <v>6.206200825803812E-2</v>
      </c>
    </row>
    <row r="182" spans="2:13" x14ac:dyDescent="0.25">
      <c r="B182" s="61"/>
      <c r="C182" s="42" t="s">
        <v>360</v>
      </c>
      <c r="D182" s="1">
        <v>2106.768340101954</v>
      </c>
      <c r="E182" s="56">
        <v>0.88732394366197165</v>
      </c>
      <c r="F182" s="1">
        <v>28.632132345118624</v>
      </c>
      <c r="G182" s="56">
        <v>0.1213872832369942</v>
      </c>
      <c r="H182" s="1">
        <v>127.39293793056189</v>
      </c>
      <c r="I182" s="56">
        <v>0.25139664804469281</v>
      </c>
      <c r="J182" s="1">
        <v>33.804923398567354</v>
      </c>
      <c r="K182" s="56">
        <v>0.12849162011173174</v>
      </c>
      <c r="L182" s="1">
        <v>2296.5983337762018</v>
      </c>
      <c r="M182" s="56">
        <v>0.6794669626556824</v>
      </c>
    </row>
    <row r="183" spans="2:13" x14ac:dyDescent="0.25">
      <c r="B183" s="61"/>
      <c r="C183" s="42" t="s">
        <v>369</v>
      </c>
      <c r="D183" s="1">
        <v>11.146922434401912</v>
      </c>
      <c r="E183" s="56">
        <v>4.6948356807511886E-3</v>
      </c>
      <c r="F183" s="1">
        <v>4.0903046207312324</v>
      </c>
      <c r="G183" s="56">
        <v>1.7341040462427744E-2</v>
      </c>
      <c r="H183" s="1">
        <v>14.154770881173526</v>
      </c>
      <c r="I183" s="56">
        <v>2.7932960893854719E-2</v>
      </c>
      <c r="J183" s="1">
        <v>7.3488963909929064</v>
      </c>
      <c r="K183" s="56">
        <v>2.793296089385474E-2</v>
      </c>
      <c r="L183" s="1">
        <v>36.740894327299578</v>
      </c>
      <c r="M183" s="56">
        <v>1.0870087079082737E-2</v>
      </c>
    </row>
    <row r="184" spans="2:13" x14ac:dyDescent="0.25">
      <c r="B184" s="61"/>
      <c r="C184" s="42" t="s">
        <v>365</v>
      </c>
      <c r="D184" s="1">
        <v>22.293844868803824</v>
      </c>
      <c r="E184" s="56">
        <v>9.3896713615023771E-3</v>
      </c>
      <c r="F184" s="1"/>
      <c r="G184" s="56">
        <v>0</v>
      </c>
      <c r="H184" s="1">
        <v>2.8309541762347052</v>
      </c>
      <c r="I184" s="56">
        <v>5.5865921787709438E-3</v>
      </c>
      <c r="J184" s="1">
        <v>1.4697792781985812</v>
      </c>
      <c r="K184" s="56">
        <v>5.5865921787709482E-3</v>
      </c>
      <c r="L184" s="1">
        <v>26.594578323237108</v>
      </c>
      <c r="M184" s="56">
        <v>7.8682184388275626E-3</v>
      </c>
    </row>
    <row r="185" spans="2:13" x14ac:dyDescent="0.25">
      <c r="B185" s="61"/>
      <c r="C185" s="42" t="s">
        <v>364</v>
      </c>
      <c r="D185" s="1"/>
      <c r="E185" s="56">
        <v>0</v>
      </c>
      <c r="F185" s="1">
        <v>4.0903046207312324</v>
      </c>
      <c r="G185" s="56">
        <v>1.7341040462427744E-2</v>
      </c>
      <c r="H185" s="1">
        <v>11.323816704938821</v>
      </c>
      <c r="I185" s="56">
        <v>2.2346368715083775E-2</v>
      </c>
      <c r="J185" s="1">
        <v>7.3488963909929064</v>
      </c>
      <c r="K185" s="56">
        <v>2.793296089385474E-2</v>
      </c>
      <c r="L185" s="1">
        <v>22.763017716662958</v>
      </c>
      <c r="M185" s="56">
        <v>6.7346206262316579E-3</v>
      </c>
    </row>
    <row r="186" spans="2:13" x14ac:dyDescent="0.25">
      <c r="B186" s="61"/>
      <c r="C186" s="42" t="s">
        <v>362</v>
      </c>
      <c r="D186" s="1">
        <v>111.46922434401914</v>
      </c>
      <c r="E186" s="56">
        <v>4.6948356807511901E-2</v>
      </c>
      <c r="F186" s="1">
        <v>73.625483173162181</v>
      </c>
      <c r="G186" s="56">
        <v>0.31213872832369938</v>
      </c>
      <c r="H186" s="1">
        <v>152.8715255166743</v>
      </c>
      <c r="I186" s="56">
        <v>0.30167597765363141</v>
      </c>
      <c r="J186" s="1">
        <v>104.35432875209938</v>
      </c>
      <c r="K186" s="56">
        <v>0.39664804469273773</v>
      </c>
      <c r="L186" s="1">
        <v>442.32056178595496</v>
      </c>
      <c r="M186" s="56">
        <v>0.13086407153430646</v>
      </c>
    </row>
    <row r="187" spans="2:13" x14ac:dyDescent="0.25">
      <c r="B187" s="57"/>
      <c r="C187" s="42" t="s">
        <v>366</v>
      </c>
      <c r="D187" s="1">
        <v>33.440767303205732</v>
      </c>
      <c r="E187" s="56">
        <v>1.4084507042253565E-2</v>
      </c>
      <c r="F187" s="1">
        <v>6.8171743678853867</v>
      </c>
      <c r="G187" s="56">
        <v>2.8901734104046239E-2</v>
      </c>
      <c r="H187" s="1">
        <v>14.154770881173526</v>
      </c>
      <c r="I187" s="56">
        <v>2.7932960893854719E-2</v>
      </c>
      <c r="J187" s="1">
        <v>4.4093378345957435</v>
      </c>
      <c r="K187" s="56">
        <v>1.6759776536312842E-2</v>
      </c>
      <c r="L187" s="1">
        <v>58.82205038686039</v>
      </c>
      <c r="M187" s="56">
        <v>1.7402973487236836E-2</v>
      </c>
    </row>
    <row r="188" spans="2:13" x14ac:dyDescent="0.25">
      <c r="B188" s="58" t="s">
        <v>40</v>
      </c>
      <c r="C188" s="58"/>
      <c r="D188" s="59">
        <v>2374.2944785275995</v>
      </c>
      <c r="E188" s="60">
        <v>4.5535557269834812E-2</v>
      </c>
      <c r="F188" s="59">
        <v>235.87423312883442</v>
      </c>
      <c r="G188" s="60">
        <v>1.715192675125593E-2</v>
      </c>
      <c r="H188" s="59">
        <v>506.74079754601274</v>
      </c>
      <c r="I188" s="60">
        <v>3.389550500806033E-2</v>
      </c>
      <c r="J188" s="59">
        <v>263.09049079754612</v>
      </c>
      <c r="K188" s="60">
        <v>2.3808905836303594E-2</v>
      </c>
      <c r="L188" s="59">
        <v>3379.9999999999932</v>
      </c>
      <c r="M188" s="60">
        <v>3.6781597512846723E-2</v>
      </c>
    </row>
    <row r="189" spans="2:13" x14ac:dyDescent="0.25">
      <c r="B189" s="61" t="s">
        <v>4</v>
      </c>
      <c r="C189" s="42" t="s">
        <v>363</v>
      </c>
      <c r="D189" s="1">
        <v>17.233296949503075</v>
      </c>
      <c r="E189" s="56">
        <v>4.8309178743961229E-3</v>
      </c>
      <c r="F189" s="1">
        <v>597.9141150112024</v>
      </c>
      <c r="G189" s="56">
        <v>0.32857142857142857</v>
      </c>
      <c r="H189" s="1">
        <v>314.22562065765948</v>
      </c>
      <c r="I189" s="56">
        <v>0.18939393939393942</v>
      </c>
      <c r="J189" s="1">
        <v>315.62485542638484</v>
      </c>
      <c r="K189" s="56">
        <v>0.22123893805309724</v>
      </c>
      <c r="L189" s="1">
        <v>1244.9978880447497</v>
      </c>
      <c r="M189" s="56">
        <v>0.14694112698706846</v>
      </c>
    </row>
    <row r="190" spans="2:13" x14ac:dyDescent="0.25">
      <c r="B190" s="61"/>
      <c r="C190" s="42" t="s">
        <v>361</v>
      </c>
      <c r="D190" s="1">
        <v>17.233296949503075</v>
      </c>
      <c r="E190" s="56">
        <v>4.8309178743961229E-3</v>
      </c>
      <c r="F190" s="1">
        <v>25.996265870052284</v>
      </c>
      <c r="G190" s="56">
        <v>1.4285714285714289E-2</v>
      </c>
      <c r="H190" s="1">
        <v>50.276099305225522</v>
      </c>
      <c r="I190" s="56">
        <v>3.0303030303030307E-2</v>
      </c>
      <c r="J190" s="1">
        <v>25.249988434110783</v>
      </c>
      <c r="K190" s="56">
        <v>1.7699115044247777E-2</v>
      </c>
      <c r="L190" s="1">
        <v>118.75565055889166</v>
      </c>
      <c r="M190" s="56">
        <v>1.4016159623058581E-2</v>
      </c>
    </row>
    <row r="191" spans="2:13" x14ac:dyDescent="0.25">
      <c r="B191" s="61"/>
      <c r="C191" s="42" t="s">
        <v>360</v>
      </c>
      <c r="D191" s="1">
        <v>3222.6265295570834</v>
      </c>
      <c r="E191" s="56">
        <v>0.90338164251207742</v>
      </c>
      <c r="F191" s="1">
        <v>480.93091859596746</v>
      </c>
      <c r="G191" s="56">
        <v>0.26428571428571446</v>
      </c>
      <c r="H191" s="1">
        <v>615.88221648901265</v>
      </c>
      <c r="I191" s="56">
        <v>0.37121212121212127</v>
      </c>
      <c r="J191" s="1">
        <v>467.12478603104984</v>
      </c>
      <c r="K191" s="56">
        <v>0.32743362831858414</v>
      </c>
      <c r="L191" s="1">
        <v>4786.5644506731132</v>
      </c>
      <c r="M191" s="56">
        <v>0.56493523525789691</v>
      </c>
    </row>
    <row r="192" spans="2:13" x14ac:dyDescent="0.25">
      <c r="B192" s="61"/>
      <c r="C192" s="42" t="s">
        <v>369</v>
      </c>
      <c r="D192" s="1">
        <v>51.699890848509227</v>
      </c>
      <c r="E192" s="56">
        <v>1.4492753623188371E-2</v>
      </c>
      <c r="F192" s="1">
        <v>25.996265870052284</v>
      </c>
      <c r="G192" s="56">
        <v>1.4285714285714289E-2</v>
      </c>
      <c r="H192" s="1">
        <v>62.845124131531904</v>
      </c>
      <c r="I192" s="56">
        <v>3.7878787878787887E-2</v>
      </c>
      <c r="J192" s="1">
        <v>12.624994217055391</v>
      </c>
      <c r="K192" s="56">
        <v>8.8495575221238885E-3</v>
      </c>
      <c r="L192" s="1">
        <v>153.1662750671488</v>
      </c>
      <c r="M192" s="56">
        <v>1.8077480524986408E-2</v>
      </c>
    </row>
    <row r="193" spans="2:13" x14ac:dyDescent="0.25">
      <c r="B193" s="61"/>
      <c r="C193" s="42" t="s">
        <v>365</v>
      </c>
      <c r="D193" s="1">
        <v>17.233296949503075</v>
      </c>
      <c r="E193" s="56">
        <v>4.8309178743961229E-3</v>
      </c>
      <c r="F193" s="1"/>
      <c r="G193" s="56">
        <v>0</v>
      </c>
      <c r="H193" s="1"/>
      <c r="I193" s="56">
        <v>0</v>
      </c>
      <c r="J193" s="1">
        <v>25.249988434110783</v>
      </c>
      <c r="K193" s="56">
        <v>1.7699115044247777E-2</v>
      </c>
      <c r="L193" s="1">
        <v>42.483285383613861</v>
      </c>
      <c r="M193" s="56">
        <v>5.0140983308696943E-3</v>
      </c>
    </row>
    <row r="194" spans="2:13" x14ac:dyDescent="0.25">
      <c r="B194" s="61"/>
      <c r="C194" s="42" t="s">
        <v>364</v>
      </c>
      <c r="D194" s="1"/>
      <c r="E194" s="56">
        <v>0</v>
      </c>
      <c r="F194" s="1">
        <v>25.996265870052284</v>
      </c>
      <c r="G194" s="56">
        <v>1.4285714285714289E-2</v>
      </c>
      <c r="H194" s="1">
        <v>37.707074478919139</v>
      </c>
      <c r="I194" s="56">
        <v>2.2727272727272731E-2</v>
      </c>
      <c r="J194" s="1">
        <v>12.624994217055391</v>
      </c>
      <c r="K194" s="56">
        <v>8.8495575221238885E-3</v>
      </c>
      <c r="L194" s="1">
        <v>76.328334566026811</v>
      </c>
      <c r="M194" s="56">
        <v>9.0086670908271112E-3</v>
      </c>
    </row>
    <row r="195" spans="2:13" x14ac:dyDescent="0.25">
      <c r="B195" s="61"/>
      <c r="C195" s="42" t="s">
        <v>362</v>
      </c>
      <c r="D195" s="1">
        <v>241.26615729304311</v>
      </c>
      <c r="E195" s="56">
        <v>6.763285024154575E-2</v>
      </c>
      <c r="F195" s="1">
        <v>623.91038088125458</v>
      </c>
      <c r="G195" s="56">
        <v>0.3428571428571428</v>
      </c>
      <c r="H195" s="1">
        <v>527.89904270486772</v>
      </c>
      <c r="I195" s="56">
        <v>0.31818181818181807</v>
      </c>
      <c r="J195" s="1">
        <v>530.2497571163268</v>
      </c>
      <c r="K195" s="56">
        <v>0.37168141592920356</v>
      </c>
      <c r="L195" s="1">
        <v>1923.3253379954922</v>
      </c>
      <c r="M195" s="56">
        <v>0.22700086115943979</v>
      </c>
    </row>
    <row r="196" spans="2:13" x14ac:dyDescent="0.25">
      <c r="B196" s="57"/>
      <c r="C196" s="42" t="s">
        <v>366</v>
      </c>
      <c r="D196" s="1"/>
      <c r="E196" s="56">
        <v>0</v>
      </c>
      <c r="F196" s="1">
        <v>38.994398805078426</v>
      </c>
      <c r="G196" s="56">
        <v>2.1428571428571432E-2</v>
      </c>
      <c r="H196" s="1">
        <v>50.276099305225522</v>
      </c>
      <c r="I196" s="56">
        <v>3.0303030303030307E-2</v>
      </c>
      <c r="J196" s="1">
        <v>37.874982651166178</v>
      </c>
      <c r="K196" s="56">
        <v>2.6548672566371667E-2</v>
      </c>
      <c r="L196" s="1">
        <v>127.14548076147013</v>
      </c>
      <c r="M196" s="56">
        <v>1.5006371025853114E-2</v>
      </c>
    </row>
    <row r="197" spans="2:13" x14ac:dyDescent="0.25">
      <c r="B197" s="58" t="s">
        <v>41</v>
      </c>
      <c r="C197" s="58"/>
      <c r="D197" s="59">
        <v>3567.2924685471453</v>
      </c>
      <c r="E197" s="60">
        <v>6.8415544899263728E-2</v>
      </c>
      <c r="F197" s="59">
        <v>1819.7386109036595</v>
      </c>
      <c r="G197" s="60">
        <v>0.13232485357399673</v>
      </c>
      <c r="H197" s="59">
        <v>1659.1112770724419</v>
      </c>
      <c r="I197" s="60">
        <v>0.1109766864504964</v>
      </c>
      <c r="J197" s="59">
        <v>1426.6243465272601</v>
      </c>
      <c r="K197" s="60">
        <v>0.12910525434529499</v>
      </c>
      <c r="L197" s="59">
        <v>8472.7667030505054</v>
      </c>
      <c r="M197" s="60">
        <v>9.2201743991672663E-2</v>
      </c>
    </row>
    <row r="198" spans="2:13" x14ac:dyDescent="0.25">
      <c r="B198" s="61" t="s">
        <v>14</v>
      </c>
      <c r="C198" s="42" t="s">
        <v>363</v>
      </c>
      <c r="D198" s="1">
        <v>13.641133775497433</v>
      </c>
      <c r="E198" s="56">
        <v>8.1967213114753999E-3</v>
      </c>
      <c r="F198" s="1">
        <v>20.554809160305343</v>
      </c>
      <c r="G198" s="56">
        <v>9.9999999999999992E-2</v>
      </c>
      <c r="H198" s="1">
        <v>20.8639040348964</v>
      </c>
      <c r="I198" s="56">
        <v>7.1428571428571438E-2</v>
      </c>
      <c r="J198" s="1">
        <v>12.008335877862594</v>
      </c>
      <c r="K198" s="56">
        <v>6.0000000000000012E-2</v>
      </c>
      <c r="L198" s="1">
        <v>67.068182848561776</v>
      </c>
      <c r="M198" s="56">
        <v>2.8394658276275079E-2</v>
      </c>
    </row>
    <row r="199" spans="2:13" x14ac:dyDescent="0.25">
      <c r="B199" s="61"/>
      <c r="C199" s="42" t="s">
        <v>361</v>
      </c>
      <c r="D199" s="1">
        <v>20.461700663246148</v>
      </c>
      <c r="E199" s="56">
        <v>1.2295081967213099E-2</v>
      </c>
      <c r="F199" s="1">
        <v>13.703206106870228</v>
      </c>
      <c r="G199" s="56">
        <v>6.6666666666666652E-2</v>
      </c>
      <c r="H199" s="1">
        <v>8.3455616139585604</v>
      </c>
      <c r="I199" s="56">
        <v>2.8571428571428577E-2</v>
      </c>
      <c r="J199" s="1">
        <v>20.013893129770992</v>
      </c>
      <c r="K199" s="56">
        <v>0.10000000000000003</v>
      </c>
      <c r="L199" s="1">
        <v>62.524361513845925</v>
      </c>
      <c r="M199" s="56">
        <v>2.6470940522373365E-2</v>
      </c>
    </row>
    <row r="200" spans="2:13" x14ac:dyDescent="0.25">
      <c r="B200" s="61"/>
      <c r="C200" s="42" t="s">
        <v>360</v>
      </c>
      <c r="D200" s="1">
        <v>1527.8069828557143</v>
      </c>
      <c r="E200" s="56">
        <v>0.91803278688524592</v>
      </c>
      <c r="F200" s="1">
        <v>65.090229007633582</v>
      </c>
      <c r="G200" s="56">
        <v>0.3166666666666666</v>
      </c>
      <c r="H200" s="1">
        <v>129.35620501635765</v>
      </c>
      <c r="I200" s="56">
        <v>0.44285714285714278</v>
      </c>
      <c r="J200" s="1">
        <v>40.02778625954199</v>
      </c>
      <c r="K200" s="56">
        <v>0.20000000000000009</v>
      </c>
      <c r="L200" s="1">
        <v>1762.2812031392475</v>
      </c>
      <c r="M200" s="56">
        <v>0.74609703773888503</v>
      </c>
    </row>
    <row r="201" spans="2:13" x14ac:dyDescent="0.25">
      <c r="B201" s="61"/>
      <c r="C201" s="42" t="s">
        <v>369</v>
      </c>
      <c r="D201" s="1"/>
      <c r="E201" s="56">
        <v>0</v>
      </c>
      <c r="F201" s="1"/>
      <c r="G201" s="56">
        <v>0</v>
      </c>
      <c r="H201" s="1">
        <v>4.1727808069792802</v>
      </c>
      <c r="I201" s="56">
        <v>1.4285714285714289E-2</v>
      </c>
      <c r="J201" s="1">
        <v>4.002778625954198</v>
      </c>
      <c r="K201" s="56">
        <v>2.0000000000000004E-2</v>
      </c>
      <c r="L201" s="1">
        <v>8.1755594329334791</v>
      </c>
      <c r="M201" s="56">
        <v>3.4612868047982533E-3</v>
      </c>
    </row>
    <row r="202" spans="2:13" x14ac:dyDescent="0.25">
      <c r="B202" s="61"/>
      <c r="C202" s="42" t="s">
        <v>365</v>
      </c>
      <c r="D202" s="1">
        <v>34.102834438743585</v>
      </c>
      <c r="E202" s="56">
        <v>2.0491803278688502E-2</v>
      </c>
      <c r="F202" s="1">
        <v>3.425801526717557</v>
      </c>
      <c r="G202" s="56">
        <v>1.6666666666666663E-2</v>
      </c>
      <c r="H202" s="1"/>
      <c r="I202" s="56">
        <v>0</v>
      </c>
      <c r="J202" s="1"/>
      <c r="K202" s="56">
        <v>0</v>
      </c>
      <c r="L202" s="1">
        <v>37.528635965461142</v>
      </c>
      <c r="M202" s="56">
        <v>1.5888499562007247E-2</v>
      </c>
    </row>
    <row r="203" spans="2:13" x14ac:dyDescent="0.25">
      <c r="B203" s="61"/>
      <c r="C203" s="42" t="s">
        <v>364</v>
      </c>
      <c r="D203" s="1"/>
      <c r="E203" s="56">
        <v>0</v>
      </c>
      <c r="F203" s="1">
        <v>17.129007633587786</v>
      </c>
      <c r="G203" s="56">
        <v>8.3333333333333329E-2</v>
      </c>
      <c r="H203" s="1">
        <v>4.1727808069792802</v>
      </c>
      <c r="I203" s="56">
        <v>1.4285714285714289E-2</v>
      </c>
      <c r="J203" s="1"/>
      <c r="K203" s="56">
        <v>0</v>
      </c>
      <c r="L203" s="1">
        <v>21.301788440567066</v>
      </c>
      <c r="M203" s="56">
        <v>9.0185387131951969E-3</v>
      </c>
    </row>
    <row r="204" spans="2:13" x14ac:dyDescent="0.25">
      <c r="B204" s="61"/>
      <c r="C204" s="42" t="s">
        <v>362</v>
      </c>
      <c r="D204" s="1">
        <v>68.20566887748717</v>
      </c>
      <c r="E204" s="56">
        <v>4.0983606557377004E-2</v>
      </c>
      <c r="F204" s="1">
        <v>82.2192366412214</v>
      </c>
      <c r="G204" s="56">
        <v>0.40000000000000008</v>
      </c>
      <c r="H204" s="1">
        <v>121.01064340239908</v>
      </c>
      <c r="I204" s="56">
        <v>0.4142857142857142</v>
      </c>
      <c r="J204" s="1">
        <v>124.08613740458007</v>
      </c>
      <c r="K204" s="56">
        <v>0.61999999999999977</v>
      </c>
      <c r="L204" s="1">
        <v>395.52168632568771</v>
      </c>
      <c r="M204" s="56">
        <v>0.16745202638682788</v>
      </c>
    </row>
    <row r="205" spans="2:13" x14ac:dyDescent="0.25">
      <c r="B205" s="57"/>
      <c r="C205" s="42" t="s">
        <v>366</v>
      </c>
      <c r="D205" s="1"/>
      <c r="E205" s="56">
        <v>0</v>
      </c>
      <c r="F205" s="1">
        <v>3.425801526717557</v>
      </c>
      <c r="G205" s="56">
        <v>1.6666666666666663E-2</v>
      </c>
      <c r="H205" s="1">
        <v>4.1727808069792802</v>
      </c>
      <c r="I205" s="56">
        <v>1.4285714285714289E-2</v>
      </c>
      <c r="J205" s="1"/>
      <c r="K205" s="56">
        <v>0</v>
      </c>
      <c r="L205" s="1">
        <v>7.5985823336968377</v>
      </c>
      <c r="M205" s="56">
        <v>3.217011995637948E-3</v>
      </c>
    </row>
    <row r="206" spans="2:13" x14ac:dyDescent="0.25">
      <c r="B206" s="58" t="s">
        <v>42</v>
      </c>
      <c r="C206" s="58"/>
      <c r="D206" s="59">
        <v>1664.2183206106888</v>
      </c>
      <c r="E206" s="60">
        <v>3.1917316631537386E-2</v>
      </c>
      <c r="F206" s="59">
        <v>205.54809160305345</v>
      </c>
      <c r="G206" s="60">
        <v>1.494671869949595E-2</v>
      </c>
      <c r="H206" s="59">
        <v>292.09465648854956</v>
      </c>
      <c r="I206" s="60">
        <v>1.9537988533351307E-2</v>
      </c>
      <c r="J206" s="59">
        <v>200.13893129770986</v>
      </c>
      <c r="K206" s="60">
        <v>1.8111977194616467E-2</v>
      </c>
      <c r="L206" s="59">
        <v>2362.0000000000014</v>
      </c>
      <c r="M206" s="60">
        <v>2.570358974122609E-2</v>
      </c>
    </row>
  </sheetData>
  <mergeCells count="5">
    <mergeCell ref="L8:M8"/>
    <mergeCell ref="J8:K8"/>
    <mergeCell ref="H8:I8"/>
    <mergeCell ref="F8:G8"/>
    <mergeCell ref="D8:E8"/>
  </mergeCells>
  <hyperlinks>
    <hyperlink ref="A1" location="'Elenco indicatori'!A1" display="Ritorno elenco indicatori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43"/>
  <sheetViews>
    <sheetView workbookViewId="0">
      <pane ySplit="9" topLeftCell="A10" activePane="bottomLeft" state="frozen"/>
      <selection activeCell="V29" sqref="V29"/>
      <selection pane="bottomLeft" activeCell="A12" sqref="A12"/>
    </sheetView>
  </sheetViews>
  <sheetFormatPr defaultRowHeight="15" x14ac:dyDescent="0.25"/>
  <cols>
    <col min="1" max="1" width="27.5703125" bestFit="1" customWidth="1"/>
    <col min="2" max="2" width="25.140625" customWidth="1"/>
    <col min="3" max="3" width="23.7109375" bestFit="1" customWidth="1"/>
    <col min="4" max="4" width="29.7109375" bestFit="1" customWidth="1"/>
    <col min="5" max="5" width="10" style="1" bestFit="1" customWidth="1"/>
    <col min="6" max="6" width="8.140625" style="56" bestFit="1" customWidth="1"/>
    <col min="7" max="7" width="10" style="1" bestFit="1" customWidth="1"/>
    <col min="8" max="8" width="8.140625" style="56" bestFit="1" customWidth="1"/>
    <col min="9" max="9" width="10" style="1" bestFit="1" customWidth="1"/>
    <col min="10" max="10" width="8.140625" style="56" bestFit="1" customWidth="1"/>
    <col min="11" max="11" width="10" style="1" bestFit="1" customWidth="1"/>
    <col min="12" max="12" width="8.140625" style="56" bestFit="1" customWidth="1"/>
    <col min="13" max="13" width="15.85546875" style="1" bestFit="1" customWidth="1"/>
    <col min="14" max="14" width="8.28515625" style="56" bestFit="1" customWidth="1"/>
    <col min="15" max="15" width="38.42578125" bestFit="1" customWidth="1"/>
    <col min="16" max="16" width="7.140625" bestFit="1" customWidth="1"/>
    <col min="17" max="17" width="10" customWidth="1"/>
  </cols>
  <sheetData>
    <row r="1" spans="1:16" x14ac:dyDescent="0.25">
      <c r="A1" s="7" t="s">
        <v>504</v>
      </c>
    </row>
    <row r="3" spans="1:16" ht="18.75" x14ac:dyDescent="0.3">
      <c r="A3" s="8" t="s">
        <v>704</v>
      </c>
      <c r="P3" s="39"/>
    </row>
    <row r="5" spans="1:16" x14ac:dyDescent="0.25">
      <c r="A5" t="s">
        <v>502</v>
      </c>
      <c r="B5" s="4" t="s">
        <v>1075</v>
      </c>
    </row>
    <row r="6" spans="1:16" x14ac:dyDescent="0.25">
      <c r="A6" t="s">
        <v>503</v>
      </c>
      <c r="B6" t="s">
        <v>697</v>
      </c>
    </row>
    <row r="8" spans="1:16" x14ac:dyDescent="0.25">
      <c r="B8" s="2"/>
      <c r="C8" s="2"/>
      <c r="D8" s="2"/>
      <c r="E8" s="158" t="s">
        <v>648</v>
      </c>
      <c r="F8" s="158"/>
      <c r="G8" s="158" t="s">
        <v>649</v>
      </c>
      <c r="H8" s="158"/>
      <c r="I8" s="158" t="s">
        <v>650</v>
      </c>
      <c r="J8" s="158"/>
      <c r="K8" s="158" t="s">
        <v>651</v>
      </c>
      <c r="L8" s="158"/>
      <c r="M8" s="44" t="s">
        <v>510</v>
      </c>
      <c r="N8" s="83" t="s">
        <v>511</v>
      </c>
    </row>
    <row r="9" spans="1:16" x14ac:dyDescent="0.25">
      <c r="B9" s="74" t="s">
        <v>20</v>
      </c>
      <c r="C9" s="3" t="s">
        <v>43</v>
      </c>
      <c r="D9" s="3" t="s">
        <v>359</v>
      </c>
      <c r="E9" s="14" t="s">
        <v>23</v>
      </c>
      <c r="F9" s="81" t="s">
        <v>24</v>
      </c>
      <c r="G9" s="14" t="s">
        <v>23</v>
      </c>
      <c r="H9" s="81" t="s">
        <v>24</v>
      </c>
      <c r="I9" s="14" t="s">
        <v>23</v>
      </c>
      <c r="J9" s="81" t="s">
        <v>24</v>
      </c>
      <c r="K9" s="14" t="s">
        <v>23</v>
      </c>
      <c r="L9" s="81" t="s">
        <v>24</v>
      </c>
      <c r="M9" s="14"/>
      <c r="N9" s="81"/>
    </row>
    <row r="10" spans="1:16" x14ac:dyDescent="0.25">
      <c r="B10" s="80" t="s">
        <v>672</v>
      </c>
      <c r="C10" s="80" t="s">
        <v>2</v>
      </c>
      <c r="D10" s="21" t="s">
        <v>363</v>
      </c>
      <c r="E10" s="22">
        <v>130.12265560731302</v>
      </c>
      <c r="F10" s="69">
        <v>2.6764566978495154E-3</v>
      </c>
      <c r="G10" s="22">
        <v>467.0000746615957</v>
      </c>
      <c r="H10" s="69">
        <v>5.6514777330423344E-2</v>
      </c>
      <c r="I10" s="22">
        <v>402.11349298225014</v>
      </c>
      <c r="J10" s="69">
        <v>4.1879021847148555E-2</v>
      </c>
      <c r="K10" s="22">
        <v>315.72172639200153</v>
      </c>
      <c r="L10" s="69">
        <v>5.1429323359982064E-2</v>
      </c>
      <c r="M10" s="22">
        <v>1314.9579496431604</v>
      </c>
      <c r="N10" s="69">
        <v>1.810698948840795E-2</v>
      </c>
    </row>
    <row r="11" spans="1:16" x14ac:dyDescent="0.25">
      <c r="B11" s="80"/>
      <c r="C11" s="80"/>
      <c r="D11" s="21" t="s">
        <v>361</v>
      </c>
      <c r="E11" s="22">
        <v>494.96388624013889</v>
      </c>
      <c r="F11" s="69">
        <v>1.0180774457285154E-2</v>
      </c>
      <c r="G11" s="22">
        <v>619.01371297231663</v>
      </c>
      <c r="H11" s="69">
        <v>7.4910956231557885E-2</v>
      </c>
      <c r="I11" s="22">
        <v>581.39098256602756</v>
      </c>
      <c r="J11" s="69">
        <v>6.0550282657867917E-2</v>
      </c>
      <c r="K11" s="22">
        <v>487.61472580054306</v>
      </c>
      <c r="L11" s="69">
        <v>7.9429742434477049E-2</v>
      </c>
      <c r="M11" s="22">
        <v>2182.9833075790261</v>
      </c>
      <c r="N11" s="69">
        <v>3.0059710893743746E-2</v>
      </c>
    </row>
    <row r="12" spans="1:16" x14ac:dyDescent="0.25">
      <c r="B12" s="80"/>
      <c r="C12" s="80"/>
      <c r="D12" s="21" t="s">
        <v>360</v>
      </c>
      <c r="E12" s="22">
        <v>44435.466551913632</v>
      </c>
      <c r="F12" s="69">
        <v>0.91398074777881633</v>
      </c>
      <c r="G12" s="22">
        <v>3584.101544134488</v>
      </c>
      <c r="H12" s="69">
        <v>0.43373590645176052</v>
      </c>
      <c r="I12" s="22">
        <v>5572.9035771526778</v>
      </c>
      <c r="J12" s="69">
        <v>0.58040268414950047</v>
      </c>
      <c r="K12" s="22">
        <v>2075.5306677089197</v>
      </c>
      <c r="L12" s="69">
        <v>0.33809246855767139</v>
      </c>
      <c r="M12" s="22">
        <v>55668.002340909712</v>
      </c>
      <c r="N12" s="69">
        <v>0.76654917634518771</v>
      </c>
    </row>
    <row r="13" spans="1:16" x14ac:dyDescent="0.25">
      <c r="B13" s="75"/>
      <c r="C13" s="80"/>
      <c r="D13" s="21" t="s">
        <v>369</v>
      </c>
      <c r="E13" s="22">
        <v>274.3669256803488</v>
      </c>
      <c r="F13" s="69">
        <v>5.6433769544454301E-3</v>
      </c>
      <c r="G13" s="22">
        <v>197.19858647479089</v>
      </c>
      <c r="H13" s="69">
        <v>2.3864309256423188E-2</v>
      </c>
      <c r="I13" s="22">
        <v>277.07647985134975</v>
      </c>
      <c r="J13" s="69">
        <v>2.8856758491160345E-2</v>
      </c>
      <c r="K13" s="22">
        <v>82.73817407591207</v>
      </c>
      <c r="L13" s="69">
        <v>1.3477591033698234E-2</v>
      </c>
      <c r="M13" s="22">
        <v>831.3801660824015</v>
      </c>
      <c r="N13" s="69">
        <v>1.1448116597348259E-2</v>
      </c>
    </row>
    <row r="14" spans="1:16" x14ac:dyDescent="0.25">
      <c r="B14" s="75"/>
      <c r="C14" s="80"/>
      <c r="D14" s="21" t="s">
        <v>365</v>
      </c>
      <c r="E14" s="22">
        <v>679.87711596772249</v>
      </c>
      <c r="F14" s="69">
        <v>1.3984203229281126E-2</v>
      </c>
      <c r="G14" s="22">
        <v>90.237797542763261</v>
      </c>
      <c r="H14" s="69">
        <v>1.0920274560154099E-2</v>
      </c>
      <c r="I14" s="22">
        <v>71.465990012024122</v>
      </c>
      <c r="J14" s="69">
        <v>7.4429876372583458E-3</v>
      </c>
      <c r="K14" s="22">
        <v>186.39954382783063</v>
      </c>
      <c r="L14" s="69">
        <v>3.0363454942508864E-2</v>
      </c>
      <c r="M14" s="22">
        <v>1027.9804473503405</v>
      </c>
      <c r="N14" s="69">
        <v>1.4155305239618264E-2</v>
      </c>
    </row>
    <row r="15" spans="1:16" x14ac:dyDescent="0.25">
      <c r="B15" s="75"/>
      <c r="C15" s="80"/>
      <c r="D15" s="21" t="s">
        <v>364</v>
      </c>
      <c r="E15" s="22">
        <v>137.4614989419176</v>
      </c>
      <c r="F15" s="69">
        <v>2.8274073244386852E-3</v>
      </c>
      <c r="G15" s="22">
        <v>380.75094972483464</v>
      </c>
      <c r="H15" s="69">
        <v>4.6077198505030142E-2</v>
      </c>
      <c r="I15" s="22">
        <v>236.91846649207292</v>
      </c>
      <c r="J15" s="69">
        <v>2.4674411098790018E-2</v>
      </c>
      <c r="K15" s="22">
        <v>176.01972954524803</v>
      </c>
      <c r="L15" s="69">
        <v>2.8672640593886245E-2</v>
      </c>
      <c r="M15" s="22">
        <v>931.15064470407333</v>
      </c>
      <c r="N15" s="69">
        <v>1.2821957493284348E-2</v>
      </c>
    </row>
    <row r="16" spans="1:16" x14ac:dyDescent="0.25">
      <c r="B16" s="75"/>
      <c r="C16" s="80"/>
      <c r="D16" s="21" t="s">
        <v>362</v>
      </c>
      <c r="E16" s="22">
        <v>1612.3438932345982</v>
      </c>
      <c r="F16" s="69">
        <v>3.3163852921258521E-2</v>
      </c>
      <c r="G16" s="22">
        <v>2135.3005160906814</v>
      </c>
      <c r="H16" s="69">
        <v>0.25840688202854978</v>
      </c>
      <c r="I16" s="22">
        <v>1946.1277208175104</v>
      </c>
      <c r="J16" s="69">
        <v>0.20268388591739087</v>
      </c>
      <c r="K16" s="22">
        <v>2541.3812175032131</v>
      </c>
      <c r="L16" s="69">
        <v>0.41397694707166921</v>
      </c>
      <c r="M16" s="22">
        <v>8235.1533476460027</v>
      </c>
      <c r="N16" s="69">
        <v>0.11339817759322166</v>
      </c>
    </row>
    <row r="17" spans="2:14" x14ac:dyDescent="0.25">
      <c r="B17" s="75"/>
      <c r="C17" s="76"/>
      <c r="D17" s="21" t="s">
        <v>366</v>
      </c>
      <c r="E17" s="22">
        <v>852.9057294558994</v>
      </c>
      <c r="F17" s="69">
        <v>1.7543180636625241E-2</v>
      </c>
      <c r="G17" s="22">
        <v>789.7236281495376</v>
      </c>
      <c r="H17" s="69">
        <v>9.5569695636101029E-2</v>
      </c>
      <c r="I17" s="22">
        <v>513.79137509849545</v>
      </c>
      <c r="J17" s="69">
        <v>5.3509968200883481E-2</v>
      </c>
      <c r="K17" s="22">
        <v>273.53802706646684</v>
      </c>
      <c r="L17" s="69">
        <v>4.4557832006106891E-2</v>
      </c>
      <c r="M17" s="22">
        <v>2429.9587597703994</v>
      </c>
      <c r="N17" s="69">
        <v>3.3460566349188196E-2</v>
      </c>
    </row>
    <row r="18" spans="2:14" x14ac:dyDescent="0.25">
      <c r="B18" s="75"/>
      <c r="C18" s="77" t="s">
        <v>367</v>
      </c>
      <c r="D18" s="77"/>
      <c r="E18" s="78">
        <v>48617.508257041569</v>
      </c>
      <c r="F18" s="79">
        <v>0.93241396615977112</v>
      </c>
      <c r="G18" s="78">
        <v>8263.3268097510081</v>
      </c>
      <c r="H18" s="79">
        <v>0.60087943597096805</v>
      </c>
      <c r="I18" s="78">
        <v>9601.7880849724079</v>
      </c>
      <c r="J18" s="79">
        <v>0.64225627322016499</v>
      </c>
      <c r="K18" s="78">
        <v>6138.943811920135</v>
      </c>
      <c r="L18" s="79">
        <v>0.5555561309315421</v>
      </c>
      <c r="M18" s="78">
        <v>72621.566963685109</v>
      </c>
      <c r="N18" s="79">
        <v>0.79027729195577079</v>
      </c>
    </row>
    <row r="19" spans="2:14" x14ac:dyDescent="0.25">
      <c r="B19" s="75"/>
      <c r="C19" s="80" t="s">
        <v>3</v>
      </c>
      <c r="D19" s="21" t="s">
        <v>363</v>
      </c>
      <c r="E19" s="22">
        <v>153.51962896486336</v>
      </c>
      <c r="F19" s="69">
        <v>5.2575014464729217E-2</v>
      </c>
      <c r="G19" s="22">
        <v>1664.1657719225282</v>
      </c>
      <c r="H19" s="69">
        <v>0.45102133428937324</v>
      </c>
      <c r="I19" s="22">
        <v>1069.5081452347565</v>
      </c>
      <c r="J19" s="69">
        <v>0.31206183746518656</v>
      </c>
      <c r="K19" s="22">
        <v>1292.7480484964622</v>
      </c>
      <c r="L19" s="69">
        <v>0.33366897947798868</v>
      </c>
      <c r="M19" s="22">
        <v>4179.9415946186109</v>
      </c>
      <c r="N19" s="69">
        <v>0.30046971786047177</v>
      </c>
    </row>
    <row r="20" spans="2:14" x14ac:dyDescent="0.25">
      <c r="B20" s="75"/>
      <c r="C20" s="80"/>
      <c r="D20" s="21" t="s">
        <v>361</v>
      </c>
      <c r="E20" s="22"/>
      <c r="F20" s="69">
        <v>0</v>
      </c>
      <c r="G20" s="22">
        <v>4.3782482625755028</v>
      </c>
      <c r="H20" s="69">
        <v>1.1865905467792909E-3</v>
      </c>
      <c r="I20" s="22">
        <v>2.2021173442403299</v>
      </c>
      <c r="J20" s="69">
        <v>6.4253534469974017E-4</v>
      </c>
      <c r="K20" s="22">
        <v>6.3430021722152636</v>
      </c>
      <c r="L20" s="69">
        <v>1.6371814013498582E-3</v>
      </c>
      <c r="M20" s="22">
        <v>12.923367779031096</v>
      </c>
      <c r="N20" s="69">
        <v>9.2897964779502804E-4</v>
      </c>
    </row>
    <row r="21" spans="2:14" x14ac:dyDescent="0.25">
      <c r="B21" s="75"/>
      <c r="C21" s="80"/>
      <c r="D21" s="21" t="s">
        <v>360</v>
      </c>
      <c r="E21" s="22">
        <v>1908.6287188538354</v>
      </c>
      <c r="F21" s="69">
        <v>0.65363747410114315</v>
      </c>
      <c r="G21" s="22">
        <v>342.03424351044686</v>
      </c>
      <c r="H21" s="69">
        <v>9.2697941204813825E-2</v>
      </c>
      <c r="I21" s="22">
        <v>218.69022995790891</v>
      </c>
      <c r="J21" s="69">
        <v>6.3809588828675559E-2</v>
      </c>
      <c r="K21" s="22">
        <v>305.01463373071425</v>
      </c>
      <c r="L21" s="69">
        <v>7.8726803479725729E-2</v>
      </c>
      <c r="M21" s="22">
        <v>2774.367826052905</v>
      </c>
      <c r="N21" s="69">
        <v>0.19943185785382916</v>
      </c>
    </row>
    <row r="22" spans="2:14" x14ac:dyDescent="0.25">
      <c r="B22" s="75"/>
      <c r="C22" s="80"/>
      <c r="D22" s="21" t="s">
        <v>369</v>
      </c>
      <c r="E22" s="22">
        <v>40.47426441257074</v>
      </c>
      <c r="F22" s="69">
        <v>1.3860996481610897E-2</v>
      </c>
      <c r="G22" s="22">
        <v>41.118008532949858</v>
      </c>
      <c r="H22" s="69">
        <v>1.1143781097257303E-2</v>
      </c>
      <c r="I22" s="22">
        <v>139.43505928668915</v>
      </c>
      <c r="J22" s="69">
        <v>4.0684459489105151E-2</v>
      </c>
      <c r="K22" s="22">
        <v>103.0223678971624</v>
      </c>
      <c r="L22" s="69">
        <v>2.6590926514747048E-2</v>
      </c>
      <c r="M22" s="22">
        <v>324.04970012937213</v>
      </c>
      <c r="N22" s="69">
        <v>2.3293895325235271E-2</v>
      </c>
    </row>
    <row r="23" spans="2:14" x14ac:dyDescent="0.25">
      <c r="B23" s="75"/>
      <c r="C23" s="80"/>
      <c r="D23" s="21" t="s">
        <v>365</v>
      </c>
      <c r="E23" s="22">
        <v>38.777312356749299</v>
      </c>
      <c r="F23" s="69">
        <v>1.3279850738344518E-2</v>
      </c>
      <c r="G23" s="22">
        <v>16.534822627757432</v>
      </c>
      <c r="H23" s="69">
        <v>4.4812589524623686E-3</v>
      </c>
      <c r="I23" s="22">
        <v>22.654601826199169</v>
      </c>
      <c r="J23" s="69">
        <v>6.610175625519992E-3</v>
      </c>
      <c r="K23" s="22">
        <v>53.873747536261746</v>
      </c>
      <c r="L23" s="69">
        <v>1.3905260489069274E-2</v>
      </c>
      <c r="M23" s="22">
        <v>131.84048434696763</v>
      </c>
      <c r="N23" s="69">
        <v>9.4771834097686237E-3</v>
      </c>
    </row>
    <row r="24" spans="2:14" x14ac:dyDescent="0.25">
      <c r="B24" s="75"/>
      <c r="C24" s="80"/>
      <c r="D24" s="21" t="s">
        <v>364</v>
      </c>
      <c r="E24" s="22">
        <v>25.940621708169477</v>
      </c>
      <c r="F24" s="69">
        <v>8.8837406052044571E-3</v>
      </c>
      <c r="G24" s="22">
        <v>93.550417989939035</v>
      </c>
      <c r="H24" s="69">
        <v>2.5353985196082441E-2</v>
      </c>
      <c r="I24" s="22">
        <v>56.633452644541542</v>
      </c>
      <c r="J24" s="69">
        <v>1.6524548572160725E-2</v>
      </c>
      <c r="K24" s="22">
        <v>88.64875076664876</v>
      </c>
      <c r="L24" s="69">
        <v>2.2880976873033129E-2</v>
      </c>
      <c r="M24" s="22">
        <v>264.77324310929885</v>
      </c>
      <c r="N24" s="69">
        <v>1.9032883559061322E-2</v>
      </c>
    </row>
    <row r="25" spans="2:14" x14ac:dyDescent="0.25">
      <c r="B25" s="75"/>
      <c r="C25" s="80"/>
      <c r="D25" s="21" t="s">
        <v>362</v>
      </c>
      <c r="E25" s="22">
        <v>656.23162636952634</v>
      </c>
      <c r="F25" s="69">
        <v>0.22473599943683484</v>
      </c>
      <c r="G25" s="22">
        <v>1393.1122399116766</v>
      </c>
      <c r="H25" s="69">
        <v>0.37756054827035113</v>
      </c>
      <c r="I25" s="22">
        <v>1658.5372963487553</v>
      </c>
      <c r="J25" s="69">
        <v>0.48392917670536273</v>
      </c>
      <c r="K25" s="22">
        <v>1713.1797768044064</v>
      </c>
      <c r="L25" s="69">
        <v>0.44218589109726208</v>
      </c>
      <c r="M25" s="22">
        <v>5421.0609394343646</v>
      </c>
      <c r="N25" s="69">
        <v>0.38968598342936644</v>
      </c>
    </row>
    <row r="26" spans="2:14" x14ac:dyDescent="0.25">
      <c r="B26" s="75"/>
      <c r="C26" s="76"/>
      <c r="D26" s="21" t="s">
        <v>366</v>
      </c>
      <c r="E26" s="22">
        <v>96.438987157254829</v>
      </c>
      <c r="F26" s="69">
        <v>3.3026924172132821E-2</v>
      </c>
      <c r="G26" s="22">
        <v>134.87798397067567</v>
      </c>
      <c r="H26" s="69">
        <v>3.655456044288044E-2</v>
      </c>
      <c r="I26" s="22">
        <v>259.5705522574786</v>
      </c>
      <c r="J26" s="69">
        <v>7.5737677969289416E-2</v>
      </c>
      <c r="K26" s="22">
        <v>311.51259329230248</v>
      </c>
      <c r="L26" s="69">
        <v>8.0403980666824248E-2</v>
      </c>
      <c r="M26" s="22">
        <v>802.40011667771159</v>
      </c>
      <c r="N26" s="69">
        <v>5.7679498914472264E-2</v>
      </c>
    </row>
    <row r="27" spans="2:14" x14ac:dyDescent="0.25">
      <c r="B27" s="75"/>
      <c r="C27" s="77" t="s">
        <v>370</v>
      </c>
      <c r="D27" s="77"/>
      <c r="E27" s="78">
        <v>2920.0111598229696</v>
      </c>
      <c r="F27" s="79">
        <v>5.6001619259600559E-2</v>
      </c>
      <c r="G27" s="78">
        <v>3689.7717367285491</v>
      </c>
      <c r="H27" s="79">
        <v>0.26830694356791102</v>
      </c>
      <c r="I27" s="78">
        <v>3427.23145490057</v>
      </c>
      <c r="J27" s="79">
        <v>0.22924489503495321</v>
      </c>
      <c r="K27" s="78">
        <v>3874.3429206961732</v>
      </c>
      <c r="L27" s="79">
        <v>0.35061649509555382</v>
      </c>
      <c r="M27" s="78">
        <v>13911.357272148263</v>
      </c>
      <c r="N27" s="79">
        <v>0.15138519054484303</v>
      </c>
    </row>
    <row r="28" spans="2:14" x14ac:dyDescent="0.25">
      <c r="B28" s="75"/>
      <c r="C28" s="75" t="s">
        <v>6</v>
      </c>
      <c r="D28" s="21" t="s">
        <v>363</v>
      </c>
      <c r="E28" s="22"/>
      <c r="F28" s="69">
        <v>0</v>
      </c>
      <c r="G28" s="22">
        <v>59.147000970320228</v>
      </c>
      <c r="H28" s="69">
        <v>8.130306136790913E-2</v>
      </c>
      <c r="I28" s="22">
        <v>71.353512548433741</v>
      </c>
      <c r="J28" s="69">
        <v>7.7544187103479767E-2</v>
      </c>
      <c r="K28" s="22">
        <v>48.811720293742226</v>
      </c>
      <c r="L28" s="69">
        <v>8.4024506878269428E-2</v>
      </c>
      <c r="M28" s="22">
        <v>179.31223381249617</v>
      </c>
      <c r="N28" s="69">
        <v>7.1018605335329235E-2</v>
      </c>
    </row>
    <row r="29" spans="2:14" x14ac:dyDescent="0.25">
      <c r="B29" s="75"/>
      <c r="C29" s="75"/>
      <c r="D29" s="21" t="s">
        <v>361</v>
      </c>
      <c r="E29" s="22"/>
      <c r="F29" s="69">
        <v>0</v>
      </c>
      <c r="G29" s="22">
        <v>10.242307886893363</v>
      </c>
      <c r="H29" s="69">
        <v>1.4079006086800114E-2</v>
      </c>
      <c r="I29" s="22"/>
      <c r="J29" s="69">
        <v>0</v>
      </c>
      <c r="K29" s="22">
        <v>3.9102058186320026</v>
      </c>
      <c r="L29" s="69">
        <v>6.7310292226110107E-3</v>
      </c>
      <c r="M29" s="22">
        <v>14.152513705525365</v>
      </c>
      <c r="N29" s="69">
        <v>5.6052605223051964E-3</v>
      </c>
    </row>
    <row r="30" spans="2:14" x14ac:dyDescent="0.25">
      <c r="B30" s="75"/>
      <c r="C30" s="75"/>
      <c r="D30" s="21" t="s">
        <v>360</v>
      </c>
      <c r="E30" s="22">
        <v>154.23266925550638</v>
      </c>
      <c r="F30" s="69">
        <v>0.52055242977495297</v>
      </c>
      <c r="G30" s="22">
        <v>28.421040479973961</v>
      </c>
      <c r="H30" s="69">
        <v>3.9067367074835511E-2</v>
      </c>
      <c r="I30" s="22">
        <v>49.006555039920521</v>
      </c>
      <c r="J30" s="69">
        <v>5.3258393841972007E-2</v>
      </c>
      <c r="K30" s="22"/>
      <c r="L30" s="69">
        <v>0</v>
      </c>
      <c r="M30" s="22">
        <v>231.66026477540086</v>
      </c>
      <c r="N30" s="69">
        <v>9.1751625453318747E-2</v>
      </c>
    </row>
    <row r="31" spans="2:14" x14ac:dyDescent="0.25">
      <c r="B31" s="75"/>
      <c r="C31" s="75"/>
      <c r="D31" s="21" t="s">
        <v>369</v>
      </c>
      <c r="E31" s="22"/>
      <c r="F31" s="69">
        <v>0</v>
      </c>
      <c r="G31" s="22">
        <v>9.1468790774874424</v>
      </c>
      <c r="H31" s="69">
        <v>1.2573237167764033E-2</v>
      </c>
      <c r="I31" s="22">
        <v>13.857843883097999</v>
      </c>
      <c r="J31" s="69">
        <v>1.5060158926196436E-2</v>
      </c>
      <c r="K31" s="22">
        <v>6.8906252626805244</v>
      </c>
      <c r="L31" s="69">
        <v>1.1861523959726195E-2</v>
      </c>
      <c r="M31" s="22">
        <v>29.895348223265962</v>
      </c>
      <c r="N31" s="69">
        <v>1.1840385297137501E-2</v>
      </c>
    </row>
    <row r="32" spans="2:14" x14ac:dyDescent="0.25">
      <c r="B32" s="75"/>
      <c r="C32" s="75"/>
      <c r="D32" s="21" t="s">
        <v>365</v>
      </c>
      <c r="E32" s="22"/>
      <c r="F32" s="69">
        <v>0</v>
      </c>
      <c r="G32" s="22"/>
      <c r="H32" s="69">
        <v>0</v>
      </c>
      <c r="I32" s="22">
        <v>11.889816167430828</v>
      </c>
      <c r="J32" s="69">
        <v>1.2921383917678948E-2</v>
      </c>
      <c r="K32" s="22"/>
      <c r="L32" s="69">
        <v>0</v>
      </c>
      <c r="M32" s="22">
        <v>11.889816167430828</v>
      </c>
      <c r="N32" s="69">
        <v>4.7090939862327518E-3</v>
      </c>
    </row>
    <row r="33" spans="2:14" x14ac:dyDescent="0.25">
      <c r="B33" s="75"/>
      <c r="C33" s="75"/>
      <c r="D33" s="21" t="s">
        <v>364</v>
      </c>
      <c r="E33" s="22"/>
      <c r="F33" s="69">
        <v>0</v>
      </c>
      <c r="G33" s="22"/>
      <c r="H33" s="69">
        <v>0</v>
      </c>
      <c r="I33" s="22"/>
      <c r="J33" s="69">
        <v>0</v>
      </c>
      <c r="K33" s="22">
        <v>13.781250525361049</v>
      </c>
      <c r="L33" s="69">
        <v>2.372304791945239E-2</v>
      </c>
      <c r="M33" s="22">
        <v>13.781250525361049</v>
      </c>
      <c r="N33" s="69">
        <v>5.4582176089075533E-3</v>
      </c>
    </row>
    <row r="34" spans="2:14" x14ac:dyDescent="0.25">
      <c r="B34" s="75"/>
      <c r="C34" s="75"/>
      <c r="D34" s="21" t="s">
        <v>362</v>
      </c>
      <c r="E34" s="22">
        <v>127.31140483252818</v>
      </c>
      <c r="F34" s="69">
        <v>0.42969016514812863</v>
      </c>
      <c r="G34" s="22">
        <v>558.63256868233532</v>
      </c>
      <c r="H34" s="69">
        <v>0.76789249274842342</v>
      </c>
      <c r="I34" s="22">
        <v>719.11160583522826</v>
      </c>
      <c r="J34" s="69">
        <v>0.7815021702445224</v>
      </c>
      <c r="K34" s="22">
        <v>438.69122716679578</v>
      </c>
      <c r="L34" s="69">
        <v>0.75516318238098501</v>
      </c>
      <c r="M34" s="22">
        <v>1843.7468065168873</v>
      </c>
      <c r="N34" s="69">
        <v>0.73023643733766974</v>
      </c>
    </row>
    <row r="35" spans="2:14" x14ac:dyDescent="0.25">
      <c r="B35" s="75"/>
      <c r="C35" s="76"/>
      <c r="D35" s="21" t="s">
        <v>366</v>
      </c>
      <c r="E35" s="22">
        <v>14.742448524461535</v>
      </c>
      <c r="F35" s="69">
        <v>4.9757405076918483E-2</v>
      </c>
      <c r="G35" s="22">
        <v>61.898196284576578</v>
      </c>
      <c r="H35" s="69">
        <v>8.5084835554267796E-2</v>
      </c>
      <c r="I35" s="22">
        <v>54.946512783522252</v>
      </c>
      <c r="J35" s="69">
        <v>5.9713705966150353E-2</v>
      </c>
      <c r="K35" s="22">
        <v>68.837395915992886</v>
      </c>
      <c r="L35" s="69">
        <v>0.11849670963895582</v>
      </c>
      <c r="M35" s="22">
        <v>200.42455350855323</v>
      </c>
      <c r="N35" s="69">
        <v>7.9380374459099332E-2</v>
      </c>
    </row>
    <row r="36" spans="2:14" x14ac:dyDescent="0.25">
      <c r="B36" s="75"/>
      <c r="C36" s="77" t="s">
        <v>371</v>
      </c>
      <c r="D36" s="77"/>
      <c r="E36" s="78">
        <v>296.28652261249607</v>
      </c>
      <c r="F36" s="79">
        <v>5.68234986886214E-3</v>
      </c>
      <c r="G36" s="78">
        <v>727.48799338158688</v>
      </c>
      <c r="H36" s="79">
        <v>5.2900313058288809E-2</v>
      </c>
      <c r="I36" s="78">
        <v>920.16584625763369</v>
      </c>
      <c r="J36" s="79">
        <v>6.1549190831116471E-2</v>
      </c>
      <c r="K36" s="78">
        <v>580.92242498320456</v>
      </c>
      <c r="L36" s="79">
        <v>5.2571749258948391E-2</v>
      </c>
      <c r="M36" s="78">
        <v>2524.8627872349207</v>
      </c>
      <c r="N36" s="79">
        <v>2.7475883673147624E-2</v>
      </c>
    </row>
    <row r="37" spans="2:14" x14ac:dyDescent="0.25">
      <c r="B37" s="75"/>
      <c r="C37" s="75" t="s">
        <v>5</v>
      </c>
      <c r="D37" s="21" t="s">
        <v>363</v>
      </c>
      <c r="E37" s="22"/>
      <c r="F37" s="69">
        <v>0</v>
      </c>
      <c r="G37" s="22">
        <v>23.437757911336025</v>
      </c>
      <c r="H37" s="69">
        <v>2.1874434569335997E-2</v>
      </c>
      <c r="I37" s="22">
        <v>13.369574996023672</v>
      </c>
      <c r="J37" s="69">
        <v>1.3357512459638192E-2</v>
      </c>
      <c r="K37" s="22">
        <v>24.103217774079102</v>
      </c>
      <c r="L37" s="69">
        <v>5.2872049214444633E-2</v>
      </c>
      <c r="M37" s="22">
        <v>60.910550681438792</v>
      </c>
      <c r="N37" s="69">
        <v>2.1477686522069668E-2</v>
      </c>
    </row>
    <row r="38" spans="2:14" x14ac:dyDescent="0.25">
      <c r="B38" s="75"/>
      <c r="C38" s="75"/>
      <c r="D38" s="21" t="s">
        <v>361</v>
      </c>
      <c r="E38" s="22"/>
      <c r="F38" s="69">
        <v>0</v>
      </c>
      <c r="G38" s="22">
        <v>4.6645413745271913</v>
      </c>
      <c r="H38" s="69">
        <v>4.3534115114187292E-3</v>
      </c>
      <c r="I38" s="22">
        <v>8.0593114271064117</v>
      </c>
      <c r="J38" s="69">
        <v>8.0520400114211486E-3</v>
      </c>
      <c r="K38" s="22"/>
      <c r="L38" s="69">
        <v>0</v>
      </c>
      <c r="M38" s="22">
        <v>12.723852801633603</v>
      </c>
      <c r="N38" s="69">
        <v>4.4865613390312102E-3</v>
      </c>
    </row>
    <row r="39" spans="2:14" x14ac:dyDescent="0.25">
      <c r="B39" s="75"/>
      <c r="C39" s="75"/>
      <c r="D39" s="21" t="s">
        <v>360</v>
      </c>
      <c r="E39" s="22">
        <v>29.972272466990045</v>
      </c>
      <c r="F39" s="69">
        <v>9.7393904823445704E-2</v>
      </c>
      <c r="G39" s="22">
        <v>6.9796499800370437</v>
      </c>
      <c r="H39" s="69">
        <v>6.5140999144522958E-3</v>
      </c>
      <c r="I39" s="22">
        <v>17.829773911032561</v>
      </c>
      <c r="J39" s="69">
        <v>1.7813687214438937E-2</v>
      </c>
      <c r="K39" s="22">
        <v>10.725437054384997</v>
      </c>
      <c r="L39" s="69">
        <v>2.3526976402118063E-2</v>
      </c>
      <c r="M39" s="22">
        <v>65.507133412444645</v>
      </c>
      <c r="N39" s="69">
        <v>2.3098488860331678E-2</v>
      </c>
    </row>
    <row r="40" spans="2:14" x14ac:dyDescent="0.25">
      <c r="B40" s="75"/>
      <c r="C40" s="75"/>
      <c r="D40" s="21" t="s">
        <v>369</v>
      </c>
      <c r="E40" s="22"/>
      <c r="F40" s="69">
        <v>0</v>
      </c>
      <c r="G40" s="22"/>
      <c r="H40" s="69">
        <v>0</v>
      </c>
      <c r="I40" s="22">
        <v>10.37207800594085</v>
      </c>
      <c r="J40" s="69">
        <v>1.0362719924747025E-2</v>
      </c>
      <c r="K40" s="22"/>
      <c r="L40" s="69">
        <v>0</v>
      </c>
      <c r="M40" s="22">
        <v>10.37207800594085</v>
      </c>
      <c r="N40" s="69">
        <v>3.6573013624376072E-3</v>
      </c>
    </row>
    <row r="41" spans="2:14" x14ac:dyDescent="0.25">
      <c r="B41" s="75"/>
      <c r="C41" s="75"/>
      <c r="D41" s="21" t="s">
        <v>364</v>
      </c>
      <c r="E41" s="22"/>
      <c r="F41" s="69">
        <v>0</v>
      </c>
      <c r="G41" s="22">
        <v>5.0011769301394029</v>
      </c>
      <c r="H41" s="69">
        <v>4.6675931179874109E-3</v>
      </c>
      <c r="I41" s="22">
        <v>2.2273440202536965</v>
      </c>
      <c r="J41" s="69">
        <v>2.2253344262093619E-3</v>
      </c>
      <c r="K41" s="22"/>
      <c r="L41" s="69">
        <v>0</v>
      </c>
      <c r="M41" s="22">
        <v>7.2285209503930989</v>
      </c>
      <c r="N41" s="69">
        <v>2.5488508190103401E-3</v>
      </c>
    </row>
    <row r="42" spans="2:14" x14ac:dyDescent="0.25">
      <c r="B42" s="75"/>
      <c r="C42" s="75"/>
      <c r="D42" s="21" t="s">
        <v>362</v>
      </c>
      <c r="E42" s="22">
        <v>277.77052233442345</v>
      </c>
      <c r="F42" s="69">
        <v>0.90260609517655432</v>
      </c>
      <c r="G42" s="22">
        <v>948.24830927611117</v>
      </c>
      <c r="H42" s="69">
        <v>0.88499914007181568</v>
      </c>
      <c r="I42" s="22">
        <v>839.31390460410068</v>
      </c>
      <c r="J42" s="69">
        <v>0.83855664384479167</v>
      </c>
      <c r="K42" s="22">
        <v>384.39909338234963</v>
      </c>
      <c r="L42" s="69">
        <v>0.84320558249928501</v>
      </c>
      <c r="M42" s="22">
        <v>2449.7318295969849</v>
      </c>
      <c r="N42" s="69">
        <v>0.8638006340542479</v>
      </c>
    </row>
    <row r="43" spans="2:14" x14ac:dyDescent="0.25">
      <c r="B43" s="75"/>
      <c r="C43" s="76"/>
      <c r="D43" s="21" t="s">
        <v>366</v>
      </c>
      <c r="E43" s="22"/>
      <c r="F43" s="69">
        <v>0</v>
      </c>
      <c r="G43" s="22">
        <v>83.136621772699044</v>
      </c>
      <c r="H43" s="69">
        <v>7.7591320814989831E-2</v>
      </c>
      <c r="I43" s="22">
        <v>109.73106563773356</v>
      </c>
      <c r="J43" s="69">
        <v>0.10963206211875361</v>
      </c>
      <c r="K43" s="22">
        <v>36.650511327008516</v>
      </c>
      <c r="L43" s="69">
        <v>8.0395391884152304E-2</v>
      </c>
      <c r="M43" s="22">
        <v>229.51819873744114</v>
      </c>
      <c r="N43" s="69">
        <v>8.0930477042871568E-2</v>
      </c>
    </row>
    <row r="44" spans="2:14" x14ac:dyDescent="0.25">
      <c r="B44" s="75"/>
      <c r="C44" s="77" t="s">
        <v>368</v>
      </c>
      <c r="D44" s="77"/>
      <c r="E44" s="78">
        <v>307.74279480141348</v>
      </c>
      <c r="F44" s="79">
        <v>5.9020647117660283E-3</v>
      </c>
      <c r="G44" s="78">
        <v>1071.4680572448499</v>
      </c>
      <c r="H44" s="79">
        <v>7.7913307402832116E-2</v>
      </c>
      <c r="I44" s="78">
        <v>1000.9030526021915</v>
      </c>
      <c r="J44" s="79">
        <v>6.6949640913765027E-2</v>
      </c>
      <c r="K44" s="78">
        <v>455.87825953782226</v>
      </c>
      <c r="L44" s="79">
        <v>4.1255624713955732E-2</v>
      </c>
      <c r="M44" s="78">
        <v>2835.992164186277</v>
      </c>
      <c r="N44" s="79">
        <v>3.0861633826238612E-2</v>
      </c>
    </row>
    <row r="45" spans="2:14" x14ac:dyDescent="0.25">
      <c r="B45" s="24" t="s">
        <v>673</v>
      </c>
      <c r="C45" s="24"/>
      <c r="D45" s="24"/>
      <c r="E45" s="25">
        <v>52141.548734278455</v>
      </c>
      <c r="F45" s="82">
        <v>1</v>
      </c>
      <c r="G45" s="25">
        <v>13752.054597105995</v>
      </c>
      <c r="H45" s="82">
        <v>1</v>
      </c>
      <c r="I45" s="25">
        <v>14950.088438732808</v>
      </c>
      <c r="J45" s="82">
        <v>1</v>
      </c>
      <c r="K45" s="25">
        <v>11050.087417137334</v>
      </c>
      <c r="L45" s="82">
        <v>1</v>
      </c>
      <c r="M45" s="25">
        <v>91893.779187254564</v>
      </c>
      <c r="N45" s="82">
        <v>1</v>
      </c>
    </row>
    <row r="46" spans="2:14" x14ac:dyDescent="0.25">
      <c r="B46" s="55" t="s">
        <v>705</v>
      </c>
      <c r="C46" s="55" t="s">
        <v>2</v>
      </c>
      <c r="D46" s="42" t="s">
        <v>363</v>
      </c>
      <c r="E46" s="1">
        <v>12.369776986599417</v>
      </c>
      <c r="F46" s="56">
        <v>1.6528925619834732E-2</v>
      </c>
      <c r="G46" s="1">
        <v>3.1605950791531567</v>
      </c>
      <c r="H46" s="56">
        <v>4.3478260869565223E-2</v>
      </c>
      <c r="I46" s="1">
        <v>6.1371829105473958</v>
      </c>
      <c r="J46" s="56">
        <v>5.8823529411764698E-2</v>
      </c>
      <c r="K46" s="1">
        <v>2.2225189141076989</v>
      </c>
      <c r="L46" s="56">
        <v>0.05</v>
      </c>
      <c r="M46" s="1">
        <v>23.890073890407667</v>
      </c>
      <c r="N46" s="56">
        <v>2.4632810210424481E-2</v>
      </c>
    </row>
    <row r="47" spans="2:14" x14ac:dyDescent="0.25">
      <c r="B47" s="55"/>
      <c r="C47" s="55"/>
      <c r="D47" s="42" t="s">
        <v>361</v>
      </c>
      <c r="F47" s="56">
        <v>0</v>
      </c>
      <c r="G47" s="1">
        <v>6.3211901583063135</v>
      </c>
      <c r="H47" s="56">
        <v>8.6956521739130446E-2</v>
      </c>
      <c r="I47" s="1">
        <v>15.342957276368489</v>
      </c>
      <c r="J47" s="56">
        <v>0.14705882352941174</v>
      </c>
      <c r="K47" s="1">
        <v>4.4450378282153977</v>
      </c>
      <c r="L47" s="56">
        <v>0.1</v>
      </c>
      <c r="M47" s="1">
        <v>26.1091852628902</v>
      </c>
      <c r="N47" s="56">
        <v>2.6920913190972614E-2</v>
      </c>
    </row>
    <row r="48" spans="2:14" x14ac:dyDescent="0.25">
      <c r="B48" s="55"/>
      <c r="C48" s="55"/>
      <c r="D48" s="42" t="s">
        <v>360</v>
      </c>
      <c r="E48" s="1">
        <v>618.48884932996987</v>
      </c>
      <c r="F48" s="56">
        <v>0.82644628099173523</v>
      </c>
      <c r="G48" s="1">
        <v>41.087736028991038</v>
      </c>
      <c r="H48" s="56">
        <v>0.56521739130434789</v>
      </c>
      <c r="I48" s="1">
        <v>27.617323097463281</v>
      </c>
      <c r="J48" s="56">
        <v>0.26470588235294112</v>
      </c>
      <c r="K48" s="1">
        <v>15.557632398753892</v>
      </c>
      <c r="L48" s="56">
        <v>0.35</v>
      </c>
      <c r="M48" s="1">
        <v>702.75154085517806</v>
      </c>
      <c r="N48" s="56">
        <v>0.72459990749210579</v>
      </c>
    </row>
    <row r="49" spans="2:14" x14ac:dyDescent="0.25">
      <c r="B49" s="55"/>
      <c r="C49" s="55"/>
      <c r="D49" s="42" t="s">
        <v>369</v>
      </c>
      <c r="E49" s="1">
        <v>30.924442466498544</v>
      </c>
      <c r="F49" s="56">
        <v>4.1322314049586827E-2</v>
      </c>
      <c r="G49" s="1">
        <v>3.1605950791531567</v>
      </c>
      <c r="H49" s="56">
        <v>4.3478260869565223E-2</v>
      </c>
      <c r="I49" s="1">
        <v>15.342957276368489</v>
      </c>
      <c r="J49" s="56">
        <v>0.14705882352941174</v>
      </c>
      <c r="K49" s="1">
        <v>6.6675567423230966</v>
      </c>
      <c r="L49" s="56">
        <v>0.15</v>
      </c>
      <c r="M49" s="1">
        <v>56.095551564343282</v>
      </c>
      <c r="N49" s="56">
        <v>5.7839547992706901E-2</v>
      </c>
    </row>
    <row r="50" spans="2:14" x14ac:dyDescent="0.25">
      <c r="B50" s="55"/>
      <c r="C50" s="55"/>
      <c r="D50" s="42" t="s">
        <v>365</v>
      </c>
      <c r="E50" s="1">
        <v>49.479107946397669</v>
      </c>
      <c r="F50" s="56">
        <v>6.6115702479338928E-2</v>
      </c>
      <c r="H50" s="56">
        <v>0</v>
      </c>
      <c r="I50" s="1">
        <v>3.0685914552736979</v>
      </c>
      <c r="J50" s="56">
        <v>2.9411764705882349E-2</v>
      </c>
      <c r="K50" s="1">
        <v>2.2225189141076989</v>
      </c>
      <c r="L50" s="56">
        <v>0.05</v>
      </c>
      <c r="M50" s="1">
        <v>54.770218315779061</v>
      </c>
      <c r="N50" s="56">
        <v>5.6473010470587469E-2</v>
      </c>
    </row>
    <row r="51" spans="2:14" x14ac:dyDescent="0.25">
      <c r="B51" s="55"/>
      <c r="C51" s="55"/>
      <c r="D51" s="42" t="s">
        <v>364</v>
      </c>
      <c r="F51" s="56">
        <v>0</v>
      </c>
      <c r="H51" s="56">
        <v>0</v>
      </c>
      <c r="I51" s="1">
        <v>6.1371829105473958</v>
      </c>
      <c r="J51" s="56">
        <v>5.8823529411764698E-2</v>
      </c>
      <c r="L51" s="56">
        <v>0</v>
      </c>
      <c r="M51" s="1">
        <v>6.1371829105473958</v>
      </c>
      <c r="N51" s="56">
        <v>6.3279863660394408E-3</v>
      </c>
    </row>
    <row r="52" spans="2:14" x14ac:dyDescent="0.25">
      <c r="B52" s="55"/>
      <c r="C52" s="55"/>
      <c r="D52" s="42" t="s">
        <v>362</v>
      </c>
      <c r="E52" s="1">
        <v>30.924442466498544</v>
      </c>
      <c r="F52" s="56">
        <v>4.1322314049586827E-2</v>
      </c>
      <c r="G52" s="1">
        <v>18.963570474918942</v>
      </c>
      <c r="H52" s="56">
        <v>0.26086956521739135</v>
      </c>
      <c r="I52" s="1">
        <v>27.617323097463281</v>
      </c>
      <c r="J52" s="56">
        <v>0.26470588235294112</v>
      </c>
      <c r="K52" s="1">
        <v>11.112594570538494</v>
      </c>
      <c r="L52" s="56">
        <v>0.25</v>
      </c>
      <c r="M52" s="1">
        <v>88.617930609419261</v>
      </c>
      <c r="N52" s="56">
        <v>9.137303952914401E-2</v>
      </c>
    </row>
    <row r="53" spans="2:14" x14ac:dyDescent="0.25">
      <c r="B53" s="55"/>
      <c r="C53" s="55"/>
      <c r="D53" s="42" t="s">
        <v>366</v>
      </c>
      <c r="E53" s="1">
        <v>6.1848884932997086</v>
      </c>
      <c r="F53" s="56">
        <v>8.264462809917366E-3</v>
      </c>
      <c r="H53" s="56">
        <v>0</v>
      </c>
      <c r="I53" s="1">
        <v>3.0685914552736979</v>
      </c>
      <c r="J53" s="56">
        <v>2.9411764705882349E-2</v>
      </c>
      <c r="K53" s="1">
        <v>2.2225189141076989</v>
      </c>
      <c r="L53" s="56">
        <v>0.05</v>
      </c>
      <c r="M53" s="1">
        <v>11.475998862681106</v>
      </c>
      <c r="N53" s="56">
        <v>1.183278474801934E-2</v>
      </c>
    </row>
    <row r="54" spans="2:14" x14ac:dyDescent="0.25">
      <c r="B54" s="55"/>
      <c r="C54" s="55" t="s">
        <v>367</v>
      </c>
      <c r="D54" s="55"/>
      <c r="E54" s="63">
        <v>748.37150768926381</v>
      </c>
      <c r="F54" s="64">
        <v>0.89629629629629626</v>
      </c>
      <c r="G54" s="63">
        <v>72.693686820522601</v>
      </c>
      <c r="H54" s="64">
        <v>0.67647058823529416</v>
      </c>
      <c r="I54" s="63">
        <v>104.33210947930574</v>
      </c>
      <c r="J54" s="64">
        <v>0.85</v>
      </c>
      <c r="K54" s="63">
        <v>44.450378282153977</v>
      </c>
      <c r="L54" s="64">
        <v>0.66666666666666674</v>
      </c>
      <c r="M54" s="63">
        <v>969.84768227124596</v>
      </c>
      <c r="N54" s="64">
        <v>0.85687746693981881</v>
      </c>
    </row>
    <row r="55" spans="2:14" x14ac:dyDescent="0.25">
      <c r="B55" s="55"/>
      <c r="C55" s="55" t="s">
        <v>3</v>
      </c>
      <c r="D55" s="42" t="s">
        <v>363</v>
      </c>
      <c r="F55" s="56">
        <v>0</v>
      </c>
      <c r="H55" s="56">
        <v>0</v>
      </c>
      <c r="J55" s="56">
        <v>0</v>
      </c>
      <c r="K55" s="1">
        <v>2.2225189141076989</v>
      </c>
      <c r="L55" s="56">
        <v>0.125</v>
      </c>
      <c r="M55" s="1">
        <v>2.2225189141076989</v>
      </c>
      <c r="N55" s="56">
        <v>2.2626909043417218E-2</v>
      </c>
    </row>
    <row r="56" spans="2:14" x14ac:dyDescent="0.25">
      <c r="B56" s="55"/>
      <c r="C56" s="55"/>
      <c r="D56" s="42" t="s">
        <v>360</v>
      </c>
      <c r="E56" s="1">
        <v>49.479107946397669</v>
      </c>
      <c r="F56" s="56">
        <v>0.79999999999999993</v>
      </c>
      <c r="H56" s="56">
        <v>0</v>
      </c>
      <c r="I56" s="1">
        <v>3.0685914552736979</v>
      </c>
      <c r="J56" s="56">
        <v>0.25</v>
      </c>
      <c r="K56" s="1">
        <v>2.2225189141076989</v>
      </c>
      <c r="L56" s="56">
        <v>0.125</v>
      </c>
      <c r="M56" s="1">
        <v>54.770218315779061</v>
      </c>
      <c r="N56" s="56">
        <v>0.55760189047335307</v>
      </c>
    </row>
    <row r="57" spans="2:14" x14ac:dyDescent="0.25">
      <c r="B57" s="55"/>
      <c r="C57" s="55"/>
      <c r="D57" s="42" t="s">
        <v>369</v>
      </c>
      <c r="F57" s="56">
        <v>0</v>
      </c>
      <c r="H57" s="56">
        <v>0</v>
      </c>
      <c r="I57" s="1">
        <v>3.0685914552736979</v>
      </c>
      <c r="J57" s="56">
        <v>0.25</v>
      </c>
      <c r="K57" s="1">
        <v>4.4450378282153977</v>
      </c>
      <c r="L57" s="56">
        <v>0.25</v>
      </c>
      <c r="M57" s="1">
        <v>7.5136292834890952</v>
      </c>
      <c r="N57" s="56">
        <v>7.6494380004734339E-2</v>
      </c>
    </row>
    <row r="58" spans="2:14" x14ac:dyDescent="0.25">
      <c r="B58" s="55"/>
      <c r="C58" s="55"/>
      <c r="D58" s="42" t="s">
        <v>365</v>
      </c>
      <c r="E58" s="1">
        <v>6.1848884932997086</v>
      </c>
      <c r="F58" s="56">
        <v>9.9999999999999992E-2</v>
      </c>
      <c r="H58" s="56">
        <v>0</v>
      </c>
      <c r="J58" s="56">
        <v>0</v>
      </c>
      <c r="L58" s="56">
        <v>0</v>
      </c>
      <c r="M58" s="1">
        <v>6.1848884932997086</v>
      </c>
      <c r="N58" s="56">
        <v>6.2966802439004488E-2</v>
      </c>
    </row>
    <row r="59" spans="2:14" x14ac:dyDescent="0.25">
      <c r="B59" s="55"/>
      <c r="C59" s="55"/>
      <c r="D59" s="42" t="s">
        <v>362</v>
      </c>
      <c r="E59" s="1">
        <v>6.1848884932997086</v>
      </c>
      <c r="F59" s="56">
        <v>9.9999999999999992E-2</v>
      </c>
      <c r="G59" s="1">
        <v>6.3211901583063135</v>
      </c>
      <c r="H59" s="56">
        <v>1</v>
      </c>
      <c r="I59" s="1">
        <v>6.1371829105473958</v>
      </c>
      <c r="J59" s="56">
        <v>0.5</v>
      </c>
      <c r="K59" s="1">
        <v>8.8900756564307954</v>
      </c>
      <c r="L59" s="56">
        <v>0.5</v>
      </c>
      <c r="M59" s="1">
        <v>27.533337218584212</v>
      </c>
      <c r="N59" s="56">
        <v>0.28031001803949096</v>
      </c>
    </row>
    <row r="60" spans="2:14" x14ac:dyDescent="0.25">
      <c r="B60" s="55"/>
      <c r="C60" s="55" t="s">
        <v>370</v>
      </c>
      <c r="D60" s="55"/>
      <c r="E60" s="63">
        <v>61.848884932997088</v>
      </c>
      <c r="F60" s="64">
        <v>7.4074074074074167E-2</v>
      </c>
      <c r="G60" s="63">
        <v>6.3211901583063135</v>
      </c>
      <c r="H60" s="64">
        <v>5.8823529411764719E-2</v>
      </c>
      <c r="I60" s="63">
        <v>12.274365821094792</v>
      </c>
      <c r="J60" s="64">
        <v>9.9999999999999978E-2</v>
      </c>
      <c r="K60" s="63">
        <v>17.780151312861591</v>
      </c>
      <c r="L60" s="64">
        <v>0.26666666666666672</v>
      </c>
      <c r="M60" s="63">
        <v>98.224592225259769</v>
      </c>
      <c r="N60" s="64">
        <v>8.6783152979312508E-2</v>
      </c>
    </row>
    <row r="61" spans="2:14" x14ac:dyDescent="0.25">
      <c r="B61" s="55"/>
      <c r="C61" s="55" t="s">
        <v>6</v>
      </c>
      <c r="D61" s="42" t="s">
        <v>361</v>
      </c>
      <c r="F61" s="56">
        <v>0</v>
      </c>
      <c r="G61" s="1">
        <v>3.1605950791531567</v>
      </c>
      <c r="H61" s="56">
        <v>0.25</v>
      </c>
      <c r="L61" s="56">
        <v>0</v>
      </c>
      <c r="M61" s="1">
        <v>3.1605950791531567</v>
      </c>
      <c r="N61" s="56">
        <v>0.15014854879256495</v>
      </c>
    </row>
    <row r="62" spans="2:14" x14ac:dyDescent="0.25">
      <c r="B62" s="55"/>
      <c r="C62" s="55"/>
      <c r="D62" s="42" t="s">
        <v>360</v>
      </c>
      <c r="E62" s="1">
        <v>6.1848884932997086</v>
      </c>
      <c r="F62" s="56">
        <v>1</v>
      </c>
      <c r="H62" s="56">
        <v>0</v>
      </c>
      <c r="L62" s="56">
        <v>0</v>
      </c>
      <c r="M62" s="1">
        <v>6.1848884932997086</v>
      </c>
      <c r="N62" s="56">
        <v>0.29382189380665802</v>
      </c>
    </row>
    <row r="63" spans="2:14" x14ac:dyDescent="0.25">
      <c r="B63" s="55"/>
      <c r="C63" s="55"/>
      <c r="D63" s="42" t="s">
        <v>362</v>
      </c>
      <c r="F63" s="56">
        <v>0</v>
      </c>
      <c r="G63" s="1">
        <v>9.4817852374594693</v>
      </c>
      <c r="H63" s="56">
        <v>0.74999999999999989</v>
      </c>
      <c r="K63" s="1">
        <v>2.2225189141076989</v>
      </c>
      <c r="L63" s="56">
        <v>1</v>
      </c>
      <c r="M63" s="1">
        <v>11.704304151567168</v>
      </c>
      <c r="N63" s="56">
        <v>0.55602955740077697</v>
      </c>
    </row>
    <row r="64" spans="2:14" x14ac:dyDescent="0.25">
      <c r="B64" s="55"/>
      <c r="C64" s="55" t="s">
        <v>371</v>
      </c>
      <c r="D64" s="55"/>
      <c r="E64" s="63">
        <v>6.1848884932997086</v>
      </c>
      <c r="F64" s="64">
        <v>7.4074074074074164E-3</v>
      </c>
      <c r="G64" s="63">
        <v>12.642380316612627</v>
      </c>
      <c r="H64" s="64">
        <v>0.11764705882352944</v>
      </c>
      <c r="I64" s="63"/>
      <c r="J64" s="64">
        <v>0</v>
      </c>
      <c r="K64" s="63">
        <v>2.2225189141076989</v>
      </c>
      <c r="L64" s="64">
        <v>3.333333333333334E-2</v>
      </c>
      <c r="M64" s="63">
        <v>21.049787724020035</v>
      </c>
      <c r="N64" s="64">
        <v>1.8597857286557485E-2</v>
      </c>
    </row>
    <row r="65" spans="2:14" x14ac:dyDescent="0.25">
      <c r="B65" s="55"/>
      <c r="C65" s="55" t="s">
        <v>5</v>
      </c>
      <c r="D65" s="42" t="s">
        <v>360</v>
      </c>
      <c r="E65" s="1">
        <v>6.1848884932997086</v>
      </c>
      <c r="F65" s="56">
        <v>0.33333333333333337</v>
      </c>
      <c r="H65" s="56">
        <v>0</v>
      </c>
      <c r="J65" s="56">
        <v>0</v>
      </c>
      <c r="K65" s="1">
        <v>2.2225189141076989</v>
      </c>
      <c r="L65" s="56">
        <v>1</v>
      </c>
      <c r="M65" s="1">
        <v>8.4074074074074083</v>
      </c>
      <c r="N65" s="56">
        <v>0.19681485026793175</v>
      </c>
    </row>
    <row r="66" spans="2:14" x14ac:dyDescent="0.25">
      <c r="B66" s="55"/>
      <c r="C66" s="55"/>
      <c r="D66" s="42" t="s">
        <v>362</v>
      </c>
      <c r="E66" s="1">
        <v>12.369776986599417</v>
      </c>
      <c r="F66" s="56">
        <v>0.66666666666666674</v>
      </c>
      <c r="G66" s="1">
        <v>15.802975395765785</v>
      </c>
      <c r="H66" s="56">
        <v>1</v>
      </c>
      <c r="I66" s="1">
        <v>6.1371829105473958</v>
      </c>
      <c r="J66" s="56">
        <v>1</v>
      </c>
      <c r="L66" s="56">
        <v>0</v>
      </c>
      <c r="M66" s="1">
        <v>34.309935292912598</v>
      </c>
      <c r="N66" s="56">
        <v>0.80318514973206834</v>
      </c>
    </row>
    <row r="67" spans="2:14" x14ac:dyDescent="0.25">
      <c r="B67" s="57"/>
      <c r="C67" s="55" t="s">
        <v>368</v>
      </c>
      <c r="D67" s="55"/>
      <c r="E67" s="63">
        <v>18.554665479899125</v>
      </c>
      <c r="F67" s="64">
        <v>2.2222222222222247E-2</v>
      </c>
      <c r="G67" s="63">
        <v>15.802975395765785</v>
      </c>
      <c r="H67" s="64">
        <v>0.1470588235294118</v>
      </c>
      <c r="I67" s="63">
        <v>6.1371829105473958</v>
      </c>
      <c r="J67" s="64">
        <v>4.9999999999999989E-2</v>
      </c>
      <c r="K67" s="63">
        <v>2.2225189141076989</v>
      </c>
      <c r="L67" s="64">
        <v>3.333333333333334E-2</v>
      </c>
      <c r="M67" s="63">
        <v>42.717342700320003</v>
      </c>
      <c r="N67" s="64">
        <v>3.7741522794311456E-2</v>
      </c>
    </row>
    <row r="68" spans="2:14" x14ac:dyDescent="0.25">
      <c r="B68" s="58" t="s">
        <v>706</v>
      </c>
      <c r="C68" s="58"/>
      <c r="D68" s="58"/>
      <c r="E68" s="59">
        <v>834.95994659545966</v>
      </c>
      <c r="F68" s="60">
        <v>1.6013332301473317E-2</v>
      </c>
      <c r="G68" s="59">
        <v>107.46023269120731</v>
      </c>
      <c r="H68" s="60">
        <v>7.8141220231790973E-3</v>
      </c>
      <c r="I68" s="59">
        <v>122.74365821094794</v>
      </c>
      <c r="J68" s="60">
        <v>8.210229572484842E-3</v>
      </c>
      <c r="K68" s="59">
        <v>66.675567423230959</v>
      </c>
      <c r="L68" s="60">
        <v>6.0339402672801752E-3</v>
      </c>
      <c r="M68" s="59">
        <v>1131.8394049208455</v>
      </c>
      <c r="N68" s="60">
        <v>1.231682291153214E-2</v>
      </c>
    </row>
    <row r="69" spans="2:14" x14ac:dyDescent="0.25">
      <c r="B69" s="55" t="s">
        <v>11</v>
      </c>
      <c r="C69" s="55" t="s">
        <v>2</v>
      </c>
      <c r="D69" s="42" t="s">
        <v>363</v>
      </c>
      <c r="F69" s="56">
        <v>0</v>
      </c>
      <c r="G69" s="1">
        <v>6.5724949290060861</v>
      </c>
      <c r="H69" s="56">
        <v>5.128205128205128E-2</v>
      </c>
      <c r="I69" s="1">
        <v>4.004105869266505</v>
      </c>
      <c r="J69" s="56">
        <v>2.2727272727272728E-2</v>
      </c>
      <c r="K69" s="1">
        <v>9.9086526438634035</v>
      </c>
      <c r="L69" s="56">
        <v>7.1428571428571411E-2</v>
      </c>
      <c r="M69" s="1">
        <v>20.485253442135992</v>
      </c>
      <c r="N69" s="56">
        <v>1.4970838348831604E-2</v>
      </c>
    </row>
    <row r="70" spans="2:14" x14ac:dyDescent="0.25">
      <c r="B70" s="55"/>
      <c r="C70" s="55"/>
      <c r="D70" s="42" t="s">
        <v>361</v>
      </c>
      <c r="E70" s="1">
        <v>31.543579341550945</v>
      </c>
      <c r="F70" s="56">
        <v>3.4090909090908998E-2</v>
      </c>
      <c r="G70" s="1">
        <v>23.003732251521299</v>
      </c>
      <c r="H70" s="56">
        <v>0.17948717948717946</v>
      </c>
      <c r="I70" s="1">
        <v>24.024635215599027</v>
      </c>
      <c r="J70" s="56">
        <v>0.13636363636363633</v>
      </c>
      <c r="K70" s="1">
        <v>29.725957931590209</v>
      </c>
      <c r="L70" s="56">
        <v>0.21428571428571425</v>
      </c>
      <c r="M70" s="1">
        <v>108.29790474026149</v>
      </c>
      <c r="N70" s="56">
        <v>7.9145246113907247E-2</v>
      </c>
    </row>
    <row r="71" spans="2:14" x14ac:dyDescent="0.25">
      <c r="B71" s="55"/>
      <c r="C71" s="55"/>
      <c r="D71" s="42" t="s">
        <v>360</v>
      </c>
      <c r="E71" s="1">
        <v>788.58948353877599</v>
      </c>
      <c r="F71" s="56">
        <v>0.85227272727272763</v>
      </c>
      <c r="G71" s="1">
        <v>52.579959432048675</v>
      </c>
      <c r="H71" s="56">
        <v>0.41025641025641013</v>
      </c>
      <c r="I71" s="1">
        <v>92.094434993129639</v>
      </c>
      <c r="J71" s="56">
        <v>0.52272727272727282</v>
      </c>
      <c r="K71" s="1">
        <v>29.725957931590209</v>
      </c>
      <c r="L71" s="56">
        <v>0.21428571428571425</v>
      </c>
      <c r="M71" s="1">
        <v>962.9898358955445</v>
      </c>
      <c r="N71" s="56">
        <v>0.70376308525948306</v>
      </c>
    </row>
    <row r="72" spans="2:14" x14ac:dyDescent="0.25">
      <c r="B72" s="55"/>
      <c r="C72" s="55"/>
      <c r="D72" s="42" t="s">
        <v>369</v>
      </c>
      <c r="F72" s="56">
        <v>0</v>
      </c>
      <c r="H72" s="56">
        <v>0</v>
      </c>
      <c r="I72" s="1">
        <v>4.004105869266505</v>
      </c>
      <c r="J72" s="56">
        <v>2.2727272727272728E-2</v>
      </c>
      <c r="K72" s="1">
        <v>3.3028842146211344</v>
      </c>
      <c r="L72" s="56">
        <v>2.3809523809523805E-2</v>
      </c>
      <c r="M72" s="1">
        <v>7.3069900838876389</v>
      </c>
      <c r="N72" s="56">
        <v>5.3400250903115542E-3</v>
      </c>
    </row>
    <row r="73" spans="2:14" x14ac:dyDescent="0.25">
      <c r="B73" s="55"/>
      <c r="C73" s="55"/>
      <c r="D73" s="42" t="s">
        <v>365</v>
      </c>
      <c r="E73" s="1">
        <v>5.2572632235918242</v>
      </c>
      <c r="F73" s="56">
        <v>5.6818181818181672E-3</v>
      </c>
      <c r="G73" s="1">
        <v>3.2862474645030431</v>
      </c>
      <c r="H73" s="56">
        <v>2.564102564102564E-2</v>
      </c>
      <c r="I73" s="1">
        <v>4.004105869266505</v>
      </c>
      <c r="J73" s="56">
        <v>2.2727272727272728E-2</v>
      </c>
      <c r="K73" s="1">
        <v>6.6057684292422687</v>
      </c>
      <c r="L73" s="56">
        <v>4.7619047619047609E-2</v>
      </c>
      <c r="M73" s="1">
        <v>19.153384986603641</v>
      </c>
      <c r="N73" s="56">
        <v>1.3997494894428933E-2</v>
      </c>
    </row>
    <row r="74" spans="2:14" x14ac:dyDescent="0.25">
      <c r="B74" s="55"/>
      <c r="C74" s="55"/>
      <c r="D74" s="42" t="s">
        <v>364</v>
      </c>
      <c r="E74" s="1">
        <v>10.514526447183648</v>
      </c>
      <c r="F74" s="56">
        <v>1.1363636363636334E-2</v>
      </c>
      <c r="G74" s="1">
        <v>3.2862474645030431</v>
      </c>
      <c r="H74" s="56">
        <v>2.564102564102564E-2</v>
      </c>
      <c r="I74" s="1">
        <v>4.004105869266505</v>
      </c>
      <c r="J74" s="56">
        <v>2.2727272727272728E-2</v>
      </c>
      <c r="L74" s="56">
        <v>0</v>
      </c>
      <c r="M74" s="1">
        <v>17.804879780953197</v>
      </c>
      <c r="N74" s="56">
        <v>1.3011993128323096E-2</v>
      </c>
    </row>
    <row r="75" spans="2:14" x14ac:dyDescent="0.25">
      <c r="B75" s="55"/>
      <c r="C75" s="55"/>
      <c r="D75" s="42" t="s">
        <v>362</v>
      </c>
      <c r="E75" s="1">
        <v>84.116211577469159</v>
      </c>
      <c r="F75" s="56">
        <v>9.0909090909090634E-2</v>
      </c>
      <c r="G75" s="1">
        <v>39.434969574036508</v>
      </c>
      <c r="H75" s="56">
        <v>0.30769230769230765</v>
      </c>
      <c r="I75" s="1">
        <v>44.045164561931543</v>
      </c>
      <c r="J75" s="56">
        <v>0.24999999999999992</v>
      </c>
      <c r="K75" s="1">
        <v>59.451915863180446</v>
      </c>
      <c r="L75" s="56">
        <v>0.42857142857142866</v>
      </c>
      <c r="M75" s="1">
        <v>227.04826157661762</v>
      </c>
      <c r="N75" s="56">
        <v>0.16592925398985706</v>
      </c>
    </row>
    <row r="76" spans="2:14" x14ac:dyDescent="0.25">
      <c r="B76" s="55"/>
      <c r="C76" s="55"/>
      <c r="D76" s="42" t="s">
        <v>366</v>
      </c>
      <c r="E76" s="1">
        <v>5.2572632235918242</v>
      </c>
      <c r="F76" s="56">
        <v>5.6818181818181672E-3</v>
      </c>
      <c r="H76" s="56">
        <v>0</v>
      </c>
      <c r="J76" s="56">
        <v>0</v>
      </c>
      <c r="L76" s="56">
        <v>0</v>
      </c>
      <c r="M76" s="1">
        <v>5.2572632235918242</v>
      </c>
      <c r="N76" s="56">
        <v>3.8420631748573536E-3</v>
      </c>
    </row>
    <row r="77" spans="2:14" x14ac:dyDescent="0.25">
      <c r="B77" s="55"/>
      <c r="C77" s="55" t="s">
        <v>367</v>
      </c>
      <c r="D77" s="55"/>
      <c r="E77" s="63">
        <v>925.2783273521635</v>
      </c>
      <c r="F77" s="64">
        <v>0.90721649484536093</v>
      </c>
      <c r="G77" s="63">
        <v>128.16365111561868</v>
      </c>
      <c r="H77" s="64">
        <v>0.52702702702702708</v>
      </c>
      <c r="I77" s="63">
        <v>176.18065824772623</v>
      </c>
      <c r="J77" s="64">
        <v>0.70967741935483875</v>
      </c>
      <c r="K77" s="63">
        <v>138.72113701408767</v>
      </c>
      <c r="L77" s="64">
        <v>0.57534246575342463</v>
      </c>
      <c r="M77" s="63">
        <v>1368.343773729596</v>
      </c>
      <c r="N77" s="64">
        <v>0.78081469187681163</v>
      </c>
    </row>
    <row r="78" spans="2:14" x14ac:dyDescent="0.25">
      <c r="B78" s="55"/>
      <c r="C78" s="55" t="s">
        <v>3</v>
      </c>
      <c r="D78" s="42" t="s">
        <v>363</v>
      </c>
      <c r="E78" s="1">
        <v>5.2572632235918242</v>
      </c>
      <c r="F78" s="56">
        <v>5.5555555555555559E-2</v>
      </c>
      <c r="G78" s="1">
        <v>49.293711967545633</v>
      </c>
      <c r="H78" s="56">
        <v>0.4285714285714286</v>
      </c>
      <c r="I78" s="1">
        <v>4.004105869266505</v>
      </c>
      <c r="J78" s="56">
        <v>5.5555555555555566E-2</v>
      </c>
      <c r="K78" s="1">
        <v>39.634610575453621</v>
      </c>
      <c r="L78" s="56">
        <v>0.38709677419354843</v>
      </c>
      <c r="M78" s="1">
        <v>98.189691635857571</v>
      </c>
      <c r="N78" s="56">
        <v>0.25562728764915488</v>
      </c>
    </row>
    <row r="79" spans="2:14" x14ac:dyDescent="0.25">
      <c r="B79" s="55"/>
      <c r="C79" s="55"/>
      <c r="D79" s="42" t="s">
        <v>360</v>
      </c>
      <c r="E79" s="1">
        <v>52.572632235918235</v>
      </c>
      <c r="F79" s="56">
        <v>0.55555555555555547</v>
      </c>
      <c r="H79" s="56">
        <v>0</v>
      </c>
      <c r="I79" s="1">
        <v>8.00821173853301</v>
      </c>
      <c r="J79" s="56">
        <v>0.11111111111111113</v>
      </c>
      <c r="K79" s="1">
        <v>6.6057684292422687</v>
      </c>
      <c r="L79" s="56">
        <v>6.4516129032258049E-2</v>
      </c>
      <c r="M79" s="1">
        <v>67.186612403693516</v>
      </c>
      <c r="N79" s="56">
        <v>0.1749137939936177</v>
      </c>
    </row>
    <row r="80" spans="2:14" x14ac:dyDescent="0.25">
      <c r="B80" s="55"/>
      <c r="C80" s="55"/>
      <c r="D80" s="42" t="s">
        <v>369</v>
      </c>
      <c r="F80" s="56">
        <v>0</v>
      </c>
      <c r="H80" s="56">
        <v>0</v>
      </c>
      <c r="J80" s="56">
        <v>0</v>
      </c>
      <c r="K80" s="1">
        <v>6.6057684292422687</v>
      </c>
      <c r="L80" s="56">
        <v>6.4516129032258049E-2</v>
      </c>
      <c r="M80" s="1">
        <v>6.6057684292422687</v>
      </c>
      <c r="N80" s="56">
        <v>1.7197473973825574E-2</v>
      </c>
    </row>
    <row r="81" spans="2:14" x14ac:dyDescent="0.25">
      <c r="B81" s="55"/>
      <c r="C81" s="55"/>
      <c r="D81" s="42" t="s">
        <v>365</v>
      </c>
      <c r="E81" s="1">
        <v>5.2572632235918242</v>
      </c>
      <c r="F81" s="56">
        <v>5.5555555555555559E-2</v>
      </c>
      <c r="H81" s="56">
        <v>0</v>
      </c>
      <c r="J81" s="56">
        <v>0</v>
      </c>
      <c r="L81" s="56">
        <v>0</v>
      </c>
      <c r="M81" s="1">
        <v>5.2572632235918242</v>
      </c>
      <c r="N81" s="56">
        <v>1.3686772164316035E-2</v>
      </c>
    </row>
    <row r="82" spans="2:14" x14ac:dyDescent="0.25">
      <c r="B82" s="55"/>
      <c r="C82" s="55"/>
      <c r="D82" s="42" t="s">
        <v>362</v>
      </c>
      <c r="E82" s="1">
        <v>31.543579341550945</v>
      </c>
      <c r="F82" s="56">
        <v>0.33333333333333337</v>
      </c>
      <c r="G82" s="1">
        <v>59.152454361054758</v>
      </c>
      <c r="H82" s="56">
        <v>0.51428571428571435</v>
      </c>
      <c r="I82" s="1">
        <v>60.061588038997556</v>
      </c>
      <c r="J82" s="56">
        <v>0.83333333333333326</v>
      </c>
      <c r="K82" s="1">
        <v>46.240379004695896</v>
      </c>
      <c r="L82" s="56">
        <v>0.45161290322580649</v>
      </c>
      <c r="M82" s="1">
        <v>196.99800074629917</v>
      </c>
      <c r="N82" s="56">
        <v>0.51286508557169708</v>
      </c>
    </row>
    <row r="83" spans="2:14" x14ac:dyDescent="0.25">
      <c r="B83" s="55"/>
      <c r="C83" s="55"/>
      <c r="D83" s="42" t="s">
        <v>366</v>
      </c>
      <c r="F83" s="56">
        <v>0</v>
      </c>
      <c r="G83" s="1">
        <v>6.5724949290060861</v>
      </c>
      <c r="H83" s="56">
        <v>5.7142857142857162E-2</v>
      </c>
      <c r="J83" s="56">
        <v>0</v>
      </c>
      <c r="K83" s="1">
        <v>3.3028842146211344</v>
      </c>
      <c r="L83" s="56">
        <v>3.2258064516129024E-2</v>
      </c>
      <c r="M83" s="1">
        <v>9.8753791436272209</v>
      </c>
      <c r="N83" s="56">
        <v>2.5709586647388726E-2</v>
      </c>
    </row>
    <row r="84" spans="2:14" x14ac:dyDescent="0.25">
      <c r="B84" s="57"/>
      <c r="C84" s="55" t="s">
        <v>370</v>
      </c>
      <c r="D84" s="55"/>
      <c r="E84" s="63">
        <v>94.630738024652828</v>
      </c>
      <c r="F84" s="64">
        <v>9.2783505154638943E-2</v>
      </c>
      <c r="G84" s="63">
        <v>115.01866125760647</v>
      </c>
      <c r="H84" s="64">
        <v>0.47297297297297286</v>
      </c>
      <c r="I84" s="63">
        <v>72.073905646797073</v>
      </c>
      <c r="J84" s="64">
        <v>0.29032258064516125</v>
      </c>
      <c r="K84" s="63">
        <v>102.38941065325518</v>
      </c>
      <c r="L84" s="64">
        <v>0.42465753424657532</v>
      </c>
      <c r="M84" s="63">
        <v>384.11271558231158</v>
      </c>
      <c r="N84" s="64">
        <v>0.21918530812318845</v>
      </c>
    </row>
    <row r="85" spans="2:14" x14ac:dyDescent="0.25">
      <c r="B85" s="58" t="s">
        <v>30</v>
      </c>
      <c r="C85" s="58"/>
      <c r="D85" s="58"/>
      <c r="E85" s="59">
        <v>1019.9090653768164</v>
      </c>
      <c r="F85" s="60">
        <v>1.9560390708270706E-2</v>
      </c>
      <c r="G85" s="59">
        <v>243.18231237322516</v>
      </c>
      <c r="H85" s="60">
        <v>1.7683344016420705E-2</v>
      </c>
      <c r="I85" s="59">
        <v>248.2545638945233</v>
      </c>
      <c r="J85" s="60">
        <v>1.6605558215384415E-2</v>
      </c>
      <c r="K85" s="59">
        <v>241.11054766734287</v>
      </c>
      <c r="L85" s="60">
        <v>2.1819786447427544E-2</v>
      </c>
      <c r="M85" s="59">
        <v>1752.4564893119075</v>
      </c>
      <c r="N85" s="60">
        <v>1.9070458357587923E-2</v>
      </c>
    </row>
    <row r="86" spans="2:14" x14ac:dyDescent="0.25">
      <c r="B86" s="61" t="s">
        <v>707</v>
      </c>
      <c r="C86" s="55" t="s">
        <v>2</v>
      </c>
      <c r="D86" s="42" t="s">
        <v>363</v>
      </c>
      <c r="E86" s="1">
        <v>14.981113537801084</v>
      </c>
      <c r="F86" s="56">
        <v>5.5555555555555696E-3</v>
      </c>
      <c r="G86" s="1">
        <v>28.326851230960823</v>
      </c>
      <c r="H86" s="56">
        <v>0.12500000000000003</v>
      </c>
      <c r="J86" s="56">
        <v>0</v>
      </c>
      <c r="L86" s="56">
        <v>0</v>
      </c>
      <c r="M86" s="1">
        <v>43.307964768761906</v>
      </c>
      <c r="N86" s="56">
        <v>1.3244766175256941E-2</v>
      </c>
    </row>
    <row r="87" spans="2:14" x14ac:dyDescent="0.25">
      <c r="B87" s="61"/>
      <c r="C87" s="55"/>
      <c r="D87" s="42" t="s">
        <v>361</v>
      </c>
      <c r="F87" s="56">
        <v>0</v>
      </c>
      <c r="G87" s="1">
        <v>7.0817128077402058</v>
      </c>
      <c r="H87" s="56">
        <v>3.1250000000000007E-2</v>
      </c>
      <c r="J87" s="56">
        <v>0</v>
      </c>
      <c r="L87" s="56">
        <v>0</v>
      </c>
      <c r="M87" s="1">
        <v>7.0817128077402058</v>
      </c>
      <c r="N87" s="56">
        <v>2.1657824550207509E-3</v>
      </c>
    </row>
    <row r="88" spans="2:14" x14ac:dyDescent="0.25">
      <c r="B88" s="61"/>
      <c r="C88" s="55"/>
      <c r="D88" s="42" t="s">
        <v>360</v>
      </c>
      <c r="E88" s="1">
        <v>2546.7893014261781</v>
      </c>
      <c r="F88" s="56">
        <v>0.94444444444444464</v>
      </c>
      <c r="G88" s="1">
        <v>77.898840885142249</v>
      </c>
      <c r="H88" s="56">
        <v>0.34375</v>
      </c>
      <c r="I88" s="1">
        <v>93.869463197220952</v>
      </c>
      <c r="J88" s="56">
        <v>0.55172413793103459</v>
      </c>
      <c r="K88" s="1">
        <v>50.418168709444842</v>
      </c>
      <c r="L88" s="56">
        <v>0.2857142857142857</v>
      </c>
      <c r="M88" s="1">
        <v>2768.9757742179859</v>
      </c>
      <c r="N88" s="56">
        <v>0.84682891173222719</v>
      </c>
    </row>
    <row r="89" spans="2:14" x14ac:dyDescent="0.25">
      <c r="B89" s="61"/>
      <c r="C89" s="55"/>
      <c r="D89" s="42" t="s">
        <v>369</v>
      </c>
      <c r="E89" s="1">
        <v>14.981113537801084</v>
      </c>
      <c r="F89" s="56">
        <v>5.5555555555555696E-3</v>
      </c>
      <c r="H89" s="56">
        <v>0</v>
      </c>
      <c r="J89" s="56">
        <v>0</v>
      </c>
      <c r="K89" s="1">
        <v>6.3022710886806053</v>
      </c>
      <c r="L89" s="56">
        <v>3.5714285714285712E-2</v>
      </c>
      <c r="M89" s="1">
        <v>21.283384626481691</v>
      </c>
      <c r="N89" s="56">
        <v>6.509044105419113E-3</v>
      </c>
    </row>
    <row r="90" spans="2:14" x14ac:dyDescent="0.25">
      <c r="B90" s="61"/>
      <c r="C90" s="55"/>
      <c r="D90" s="42" t="s">
        <v>365</v>
      </c>
      <c r="E90" s="1">
        <v>29.962227075602168</v>
      </c>
      <c r="F90" s="56">
        <v>1.1111111111111139E-2</v>
      </c>
      <c r="H90" s="56">
        <v>0</v>
      </c>
      <c r="J90" s="56">
        <v>0</v>
      </c>
      <c r="K90" s="1">
        <v>44.115897620764237</v>
      </c>
      <c r="L90" s="56">
        <v>0.25</v>
      </c>
      <c r="M90" s="1">
        <v>74.078124696366402</v>
      </c>
      <c r="N90" s="56">
        <v>2.2655126962064089E-2</v>
      </c>
    </row>
    <row r="91" spans="2:14" x14ac:dyDescent="0.25">
      <c r="B91" s="61"/>
      <c r="C91" s="55"/>
      <c r="D91" s="42" t="s">
        <v>364</v>
      </c>
      <c r="E91" s="1">
        <v>14.981113537801084</v>
      </c>
      <c r="F91" s="56">
        <v>5.5555555555555696E-3</v>
      </c>
      <c r="G91" s="1">
        <v>28.326851230960823</v>
      </c>
      <c r="H91" s="56">
        <v>0.12500000000000003</v>
      </c>
      <c r="J91" s="56">
        <v>0</v>
      </c>
      <c r="L91" s="56">
        <v>0</v>
      </c>
      <c r="M91" s="1">
        <v>43.307964768761906</v>
      </c>
      <c r="N91" s="56">
        <v>1.3244766175256941E-2</v>
      </c>
    </row>
    <row r="92" spans="2:14" x14ac:dyDescent="0.25">
      <c r="B92" s="61"/>
      <c r="C92" s="55"/>
      <c r="D92" s="42" t="s">
        <v>362</v>
      </c>
      <c r="E92" s="1">
        <v>29.962227075602168</v>
      </c>
      <c r="F92" s="56">
        <v>1.1111111111111139E-2</v>
      </c>
      <c r="G92" s="1">
        <v>84.980553692882452</v>
      </c>
      <c r="H92" s="56">
        <v>0.37499999999999994</v>
      </c>
      <c r="I92" s="1">
        <v>76.268938847742021</v>
      </c>
      <c r="J92" s="56">
        <v>0.44827586206896552</v>
      </c>
      <c r="K92" s="1">
        <v>75.627253064167263</v>
      </c>
      <c r="L92" s="56">
        <v>0.42857142857142855</v>
      </c>
      <c r="M92" s="1">
        <v>266.83897268039391</v>
      </c>
      <c r="N92" s="56">
        <v>8.1606693329233287E-2</v>
      </c>
    </row>
    <row r="93" spans="2:14" x14ac:dyDescent="0.25">
      <c r="B93" s="61"/>
      <c r="C93" s="55"/>
      <c r="D93" s="42" t="s">
        <v>366</v>
      </c>
      <c r="E93" s="1">
        <v>44.943340613403251</v>
      </c>
      <c r="F93" s="56">
        <v>1.6666666666666708E-2</v>
      </c>
      <c r="H93" s="56">
        <v>0</v>
      </c>
      <c r="J93" s="56">
        <v>0</v>
      </c>
      <c r="L93" s="56">
        <v>0</v>
      </c>
      <c r="M93" s="1">
        <v>44.943340613403251</v>
      </c>
      <c r="N93" s="56">
        <v>1.3744909065521815E-2</v>
      </c>
    </row>
    <row r="94" spans="2:14" x14ac:dyDescent="0.25">
      <c r="B94" s="61"/>
      <c r="C94" s="55" t="s">
        <v>367</v>
      </c>
      <c r="D94" s="55"/>
      <c r="E94" s="63">
        <v>2696.6004368041881</v>
      </c>
      <c r="F94" s="64">
        <v>0.90452261306532655</v>
      </c>
      <c r="G94" s="63">
        <v>226.61480984768656</v>
      </c>
      <c r="H94" s="64">
        <v>0.35164835164835162</v>
      </c>
      <c r="I94" s="63">
        <v>170.13840204496296</v>
      </c>
      <c r="J94" s="64">
        <v>0.3052631578947369</v>
      </c>
      <c r="K94" s="63">
        <v>176.46359048305695</v>
      </c>
      <c r="L94" s="64">
        <v>0.36842105263157887</v>
      </c>
      <c r="M94" s="63">
        <v>3269.8172391798948</v>
      </c>
      <c r="N94" s="64">
        <v>0.70137649918058775</v>
      </c>
    </row>
    <row r="95" spans="2:14" x14ac:dyDescent="0.25">
      <c r="B95" s="61"/>
      <c r="C95" s="55" t="s">
        <v>3</v>
      </c>
      <c r="D95" s="42" t="s">
        <v>363</v>
      </c>
      <c r="E95" s="1">
        <v>29.962227075602168</v>
      </c>
      <c r="F95" s="56">
        <v>0.18181818181818182</v>
      </c>
      <c r="G95" s="1">
        <v>28.326851230960823</v>
      </c>
      <c r="H95" s="56">
        <v>0.36363636363636365</v>
      </c>
      <c r="I95" s="1">
        <v>29.334207249131545</v>
      </c>
      <c r="J95" s="56">
        <v>0.21739130434782605</v>
      </c>
      <c r="K95" s="1">
        <v>18.906813266041816</v>
      </c>
      <c r="L95" s="56">
        <v>0.15</v>
      </c>
      <c r="M95" s="1">
        <v>106.53009882173635</v>
      </c>
      <c r="N95" s="56">
        <v>0.21150610790285096</v>
      </c>
    </row>
    <row r="96" spans="2:14" x14ac:dyDescent="0.25">
      <c r="B96" s="61"/>
      <c r="C96" s="55"/>
      <c r="D96" s="42" t="s">
        <v>360</v>
      </c>
      <c r="E96" s="1">
        <v>89.886681226806502</v>
      </c>
      <c r="F96" s="56">
        <v>0.54545454545454553</v>
      </c>
      <c r="H96" s="56">
        <v>0</v>
      </c>
      <c r="J96" s="56">
        <v>0</v>
      </c>
      <c r="L96" s="56">
        <v>0</v>
      </c>
      <c r="M96" s="1">
        <v>89.886681226806502</v>
      </c>
      <c r="N96" s="56">
        <v>0.17846207136632253</v>
      </c>
    </row>
    <row r="97" spans="2:14" x14ac:dyDescent="0.25">
      <c r="B97" s="61"/>
      <c r="C97" s="55"/>
      <c r="D97" s="42" t="s">
        <v>369</v>
      </c>
      <c r="F97" s="56">
        <v>0</v>
      </c>
      <c r="G97" s="1">
        <v>7.0817128077402058</v>
      </c>
      <c r="H97" s="56">
        <v>9.0909090909090912E-2</v>
      </c>
      <c r="I97" s="1">
        <v>5.8668414498263086</v>
      </c>
      <c r="J97" s="56">
        <v>4.3478260869565209E-2</v>
      </c>
      <c r="L97" s="56">
        <v>0</v>
      </c>
      <c r="M97" s="1">
        <v>12.948554257566514</v>
      </c>
      <c r="N97" s="56">
        <v>2.5708211522169174E-2</v>
      </c>
    </row>
    <row r="98" spans="2:14" x14ac:dyDescent="0.25">
      <c r="B98" s="61"/>
      <c r="C98" s="55"/>
      <c r="D98" s="42" t="s">
        <v>365</v>
      </c>
      <c r="F98" s="56">
        <v>0</v>
      </c>
      <c r="H98" s="56">
        <v>0</v>
      </c>
      <c r="I98" s="1">
        <v>5.8668414498263086</v>
      </c>
      <c r="J98" s="56">
        <v>4.3478260869565209E-2</v>
      </c>
      <c r="K98" s="1">
        <v>6.3022710886806053</v>
      </c>
      <c r="L98" s="56">
        <v>4.9999999999999996E-2</v>
      </c>
      <c r="M98" s="1">
        <v>12.169112538506914</v>
      </c>
      <c r="N98" s="56">
        <v>2.4160698789535098E-2</v>
      </c>
    </row>
    <row r="99" spans="2:14" x14ac:dyDescent="0.25">
      <c r="B99" s="61"/>
      <c r="C99" s="55"/>
      <c r="D99" s="42" t="s">
        <v>364</v>
      </c>
      <c r="F99" s="56">
        <v>0</v>
      </c>
      <c r="H99" s="56">
        <v>0</v>
      </c>
      <c r="I99" s="1">
        <v>5.8668414498263086</v>
      </c>
      <c r="J99" s="56">
        <v>4.3478260869565209E-2</v>
      </c>
      <c r="L99" s="56">
        <v>0</v>
      </c>
      <c r="M99" s="1">
        <v>5.8668414498263086</v>
      </c>
      <c r="N99" s="56">
        <v>1.1648095838269276E-2</v>
      </c>
    </row>
    <row r="100" spans="2:14" x14ac:dyDescent="0.25">
      <c r="B100" s="61"/>
      <c r="C100" s="55"/>
      <c r="D100" s="42" t="s">
        <v>362</v>
      </c>
      <c r="E100" s="1">
        <v>44.943340613403251</v>
      </c>
      <c r="F100" s="56">
        <v>0.27272727272727276</v>
      </c>
      <c r="G100" s="1">
        <v>42.490276846441233</v>
      </c>
      <c r="H100" s="56">
        <v>0.54545454545454541</v>
      </c>
      <c r="I100" s="1">
        <v>88.002621747394642</v>
      </c>
      <c r="J100" s="56">
        <v>0.65217391304347827</v>
      </c>
      <c r="K100" s="1">
        <v>88.231795241528488</v>
      </c>
      <c r="L100" s="56">
        <v>0.70000000000000007</v>
      </c>
      <c r="M100" s="1">
        <v>263.66803444876757</v>
      </c>
      <c r="N100" s="56">
        <v>0.52348960867832128</v>
      </c>
    </row>
    <row r="101" spans="2:14" x14ac:dyDescent="0.25">
      <c r="B101" s="61"/>
      <c r="C101" s="55"/>
      <c r="D101" s="42" t="s">
        <v>366</v>
      </c>
      <c r="F101" s="56">
        <v>0</v>
      </c>
      <c r="H101" s="56">
        <v>0</v>
      </c>
      <c r="J101" s="56">
        <v>0</v>
      </c>
      <c r="K101" s="1">
        <v>12.604542177361211</v>
      </c>
      <c r="L101" s="56">
        <v>9.9999999999999992E-2</v>
      </c>
      <c r="M101" s="1">
        <v>12.604542177361211</v>
      </c>
      <c r="N101" s="56">
        <v>2.5025205902531648E-2</v>
      </c>
    </row>
    <row r="102" spans="2:14" x14ac:dyDescent="0.25">
      <c r="B102" s="61"/>
      <c r="C102" s="55" t="s">
        <v>370</v>
      </c>
      <c r="D102" s="55"/>
      <c r="E102" s="63">
        <v>164.79224891581191</v>
      </c>
      <c r="F102" s="64">
        <v>5.5276381909547874E-2</v>
      </c>
      <c r="G102" s="63">
        <v>77.898840885142263</v>
      </c>
      <c r="H102" s="64">
        <v>0.12087912087912088</v>
      </c>
      <c r="I102" s="63">
        <v>134.93735334600512</v>
      </c>
      <c r="J102" s="64">
        <v>0.24210526315789482</v>
      </c>
      <c r="K102" s="63">
        <v>126.04542177361212</v>
      </c>
      <c r="L102" s="64">
        <v>0.26315789473684209</v>
      </c>
      <c r="M102" s="63">
        <v>503.67386492057136</v>
      </c>
      <c r="N102" s="64">
        <v>0.10803815206361479</v>
      </c>
    </row>
    <row r="103" spans="2:14" x14ac:dyDescent="0.25">
      <c r="B103" s="61"/>
      <c r="C103" s="55" t="s">
        <v>6</v>
      </c>
      <c r="D103" s="42" t="s">
        <v>363</v>
      </c>
      <c r="F103" s="56">
        <v>0</v>
      </c>
      <c r="G103" s="1">
        <v>7.0817128077402058</v>
      </c>
      <c r="H103" s="56">
        <v>5.000000000000001E-2</v>
      </c>
      <c r="I103" s="1">
        <v>11.733682899652617</v>
      </c>
      <c r="J103" s="56">
        <v>8.6956521739130418E-2</v>
      </c>
      <c r="L103" s="56">
        <v>0</v>
      </c>
      <c r="M103" s="1">
        <v>18.815395707392824</v>
      </c>
      <c r="N103" s="56">
        <v>4.3023100189510881E-2</v>
      </c>
    </row>
    <row r="104" spans="2:14" x14ac:dyDescent="0.25">
      <c r="B104" s="61"/>
      <c r="C104" s="55"/>
      <c r="D104" s="42" t="s">
        <v>361</v>
      </c>
      <c r="F104" s="56">
        <v>0</v>
      </c>
      <c r="G104" s="1">
        <v>7.0817128077402058</v>
      </c>
      <c r="H104" s="56">
        <v>5.000000000000001E-2</v>
      </c>
      <c r="J104" s="56">
        <v>0</v>
      </c>
      <c r="L104" s="56">
        <v>0</v>
      </c>
      <c r="M104" s="1">
        <v>7.0817128077402058</v>
      </c>
      <c r="N104" s="56">
        <v>1.6192975389884439E-2</v>
      </c>
    </row>
    <row r="105" spans="2:14" x14ac:dyDescent="0.25">
      <c r="B105" s="61"/>
      <c r="C105" s="55"/>
      <c r="D105" s="42" t="s">
        <v>360</v>
      </c>
      <c r="E105" s="1">
        <v>14.981113537801084</v>
      </c>
      <c r="F105" s="56">
        <v>0.25</v>
      </c>
      <c r="H105" s="56">
        <v>0</v>
      </c>
      <c r="J105" s="56">
        <v>0</v>
      </c>
      <c r="L105" s="56">
        <v>0</v>
      </c>
      <c r="M105" s="1">
        <v>14.981113537801084</v>
      </c>
      <c r="N105" s="56">
        <v>3.425566800245438E-2</v>
      </c>
    </row>
    <row r="106" spans="2:14" x14ac:dyDescent="0.25">
      <c r="B106" s="61"/>
      <c r="C106" s="55"/>
      <c r="D106" s="42" t="s">
        <v>362</v>
      </c>
      <c r="E106" s="1">
        <v>44.943340613403251</v>
      </c>
      <c r="F106" s="56">
        <v>0.75</v>
      </c>
      <c r="G106" s="1">
        <v>127.47083053932367</v>
      </c>
      <c r="H106" s="56">
        <v>0.89999999999999991</v>
      </c>
      <c r="I106" s="1">
        <v>123.2036704463525</v>
      </c>
      <c r="J106" s="56">
        <v>0.91304347826086951</v>
      </c>
      <c r="K106" s="1">
        <v>94.5340663302091</v>
      </c>
      <c r="L106" s="56">
        <v>0.9375</v>
      </c>
      <c r="M106" s="1">
        <v>390.15190792928848</v>
      </c>
      <c r="N106" s="56">
        <v>0.89211754485585093</v>
      </c>
    </row>
    <row r="107" spans="2:14" x14ac:dyDescent="0.25">
      <c r="B107" s="61"/>
      <c r="C107" s="55"/>
      <c r="D107" s="42" t="s">
        <v>366</v>
      </c>
      <c r="F107" s="56">
        <v>0</v>
      </c>
      <c r="H107" s="56">
        <v>0</v>
      </c>
      <c r="J107" s="56">
        <v>0</v>
      </c>
      <c r="K107" s="1">
        <v>6.3022710886806053</v>
      </c>
      <c r="L107" s="56">
        <v>6.2499999999999979E-2</v>
      </c>
      <c r="M107" s="1">
        <v>6.3022710886806053</v>
      </c>
      <c r="N107" s="56">
        <v>1.441071156229936E-2</v>
      </c>
    </row>
    <row r="108" spans="2:14" x14ac:dyDescent="0.25">
      <c r="B108" s="61"/>
      <c r="C108" s="55" t="s">
        <v>371</v>
      </c>
      <c r="D108" s="55"/>
      <c r="E108" s="63">
        <v>59.924454151204337</v>
      </c>
      <c r="F108" s="64">
        <v>2.0100502512562866E-2</v>
      </c>
      <c r="G108" s="63">
        <v>141.63425615480409</v>
      </c>
      <c r="H108" s="64">
        <v>0.21978021978021975</v>
      </c>
      <c r="I108" s="63">
        <v>134.93735334600512</v>
      </c>
      <c r="J108" s="64">
        <v>0.24210526315789482</v>
      </c>
      <c r="K108" s="63">
        <v>100.83633741888971</v>
      </c>
      <c r="L108" s="64">
        <v>0.2105263157894737</v>
      </c>
      <c r="M108" s="63">
        <v>437.33240107090319</v>
      </c>
      <c r="N108" s="64">
        <v>9.3807893837602713E-2</v>
      </c>
    </row>
    <row r="109" spans="2:14" x14ac:dyDescent="0.25">
      <c r="B109" s="61"/>
      <c r="C109" s="55" t="s">
        <v>5</v>
      </c>
      <c r="D109" s="42" t="s">
        <v>361</v>
      </c>
      <c r="F109" s="56">
        <v>0</v>
      </c>
      <c r="H109" s="56">
        <v>0</v>
      </c>
      <c r="I109" s="1">
        <v>5.8668414498263086</v>
      </c>
      <c r="J109" s="56">
        <v>4.9999999999999989E-2</v>
      </c>
      <c r="L109" s="56">
        <v>0</v>
      </c>
      <c r="M109" s="1">
        <v>5.8668414498263086</v>
      </c>
      <c r="N109" s="56">
        <v>1.3003428851174503E-2</v>
      </c>
    </row>
    <row r="110" spans="2:14" x14ac:dyDescent="0.25">
      <c r="B110" s="61"/>
      <c r="C110" s="55"/>
      <c r="D110" s="42" t="s">
        <v>362</v>
      </c>
      <c r="E110" s="1">
        <v>59.924454151204337</v>
      </c>
      <c r="F110" s="56">
        <v>1</v>
      </c>
      <c r="G110" s="1">
        <v>198.28795861672583</v>
      </c>
      <c r="H110" s="56">
        <v>1</v>
      </c>
      <c r="I110" s="1">
        <v>111.46998754669988</v>
      </c>
      <c r="J110" s="56">
        <v>0.95</v>
      </c>
      <c r="K110" s="1">
        <v>75.627253064167263</v>
      </c>
      <c r="L110" s="56">
        <v>1</v>
      </c>
      <c r="M110" s="1">
        <v>445.30965337879729</v>
      </c>
      <c r="N110" s="56">
        <v>0.98699657114882544</v>
      </c>
    </row>
    <row r="111" spans="2:14" x14ac:dyDescent="0.25">
      <c r="B111" s="57"/>
      <c r="C111" s="55" t="s">
        <v>368</v>
      </c>
      <c r="D111" s="55"/>
      <c r="E111" s="63">
        <v>59.924454151204337</v>
      </c>
      <c r="F111" s="64">
        <v>2.0100502512562866E-2</v>
      </c>
      <c r="G111" s="63">
        <v>198.28795861672583</v>
      </c>
      <c r="H111" s="64">
        <v>0.30769230769230782</v>
      </c>
      <c r="I111" s="63">
        <v>117.33682899652619</v>
      </c>
      <c r="J111" s="64">
        <v>0.21052631578947376</v>
      </c>
      <c r="K111" s="63">
        <v>75.627253064167263</v>
      </c>
      <c r="L111" s="64">
        <v>0.15789473684210523</v>
      </c>
      <c r="M111" s="63">
        <v>451.17649482862362</v>
      </c>
      <c r="N111" s="64">
        <v>9.6777454918194838E-2</v>
      </c>
    </row>
    <row r="112" spans="2:14" x14ac:dyDescent="0.25">
      <c r="B112" s="58" t="s">
        <v>708</v>
      </c>
      <c r="C112" s="58"/>
      <c r="D112" s="58"/>
      <c r="E112" s="59">
        <v>2981.2415940224082</v>
      </c>
      <c r="F112" s="60">
        <v>5.7175931026048128E-2</v>
      </c>
      <c r="G112" s="59">
        <v>644.43586550435873</v>
      </c>
      <c r="H112" s="60">
        <v>4.6861060720335912E-2</v>
      </c>
      <c r="I112" s="59">
        <v>557.34993773349925</v>
      </c>
      <c r="J112" s="60">
        <v>3.7280711750808923E-2</v>
      </c>
      <c r="K112" s="59">
        <v>478.97260273972609</v>
      </c>
      <c r="L112" s="60">
        <v>4.3345593990224737E-2</v>
      </c>
      <c r="M112" s="59">
        <v>4661.9999999999927</v>
      </c>
      <c r="N112" s="60">
        <v>5.073248745706857E-2</v>
      </c>
    </row>
    <row r="113" spans="2:14" x14ac:dyDescent="0.25">
      <c r="B113" s="61" t="s">
        <v>709</v>
      </c>
      <c r="C113" s="55" t="s">
        <v>2</v>
      </c>
      <c r="D113" s="42" t="s">
        <v>363</v>
      </c>
      <c r="F113" s="56">
        <v>0</v>
      </c>
      <c r="G113" s="1">
        <v>58.490163036389724</v>
      </c>
      <c r="H113" s="56">
        <v>6.6666666666666666E-2</v>
      </c>
      <c r="I113" s="1">
        <v>40.015867038236557</v>
      </c>
      <c r="J113" s="56">
        <v>3.0120481927710867E-2</v>
      </c>
      <c r="K113" s="1">
        <v>31.600341651812244</v>
      </c>
      <c r="L113" s="56">
        <v>5.3191489361702093E-2</v>
      </c>
      <c r="M113" s="1">
        <v>130.10637172643851</v>
      </c>
      <c r="N113" s="56">
        <v>2.1121100805736308E-2</v>
      </c>
    </row>
    <row r="114" spans="2:14" x14ac:dyDescent="0.25">
      <c r="B114" s="61"/>
      <c r="C114" s="55"/>
      <c r="D114" s="42" t="s">
        <v>361</v>
      </c>
      <c r="E114" s="1">
        <v>21.677760301981753</v>
      </c>
      <c r="F114" s="56">
        <v>6.4516129032257874E-3</v>
      </c>
      <c r="G114" s="1">
        <v>84.485791052562931</v>
      </c>
      <c r="H114" s="56">
        <v>9.6296296296296297E-2</v>
      </c>
      <c r="I114" s="1">
        <v>56.022213853531177</v>
      </c>
      <c r="J114" s="56">
        <v>4.2168674698795212E-2</v>
      </c>
      <c r="K114" s="1">
        <v>25.280273321449794</v>
      </c>
      <c r="L114" s="56">
        <v>4.2553191489361673E-2</v>
      </c>
      <c r="M114" s="1">
        <v>187.46603852952563</v>
      </c>
      <c r="N114" s="56">
        <v>3.0432707060338095E-2</v>
      </c>
    </row>
    <row r="115" spans="2:14" x14ac:dyDescent="0.25">
      <c r="B115" s="61"/>
      <c r="C115" s="55"/>
      <c r="D115" s="42" t="s">
        <v>360</v>
      </c>
      <c r="E115" s="1">
        <v>3089.0808430324091</v>
      </c>
      <c r="F115" s="56">
        <v>0.91935483870967749</v>
      </c>
      <c r="G115" s="1">
        <v>480.9191182992044</v>
      </c>
      <c r="H115" s="56">
        <v>0.54814814814814816</v>
      </c>
      <c r="I115" s="1">
        <v>936.37128869473429</v>
      </c>
      <c r="J115" s="56">
        <v>0.7048192771084334</v>
      </c>
      <c r="K115" s="1">
        <v>259.12280154486058</v>
      </c>
      <c r="L115" s="56">
        <v>0.43617021276595747</v>
      </c>
      <c r="M115" s="1">
        <v>4765.4940515712087</v>
      </c>
      <c r="N115" s="56">
        <v>0.77361684071863923</v>
      </c>
    </row>
    <row r="116" spans="2:14" x14ac:dyDescent="0.25">
      <c r="B116" s="61"/>
      <c r="C116" s="55"/>
      <c r="D116" s="42" t="s">
        <v>369</v>
      </c>
      <c r="E116" s="1">
        <v>32.516640452972631</v>
      </c>
      <c r="F116" s="56">
        <v>9.6774193548386823E-3</v>
      </c>
      <c r="G116" s="1">
        <v>12.997814008086605</v>
      </c>
      <c r="H116" s="56">
        <v>1.4814814814814815E-2</v>
      </c>
      <c r="I116" s="1">
        <v>80.031734076473114</v>
      </c>
      <c r="J116" s="56">
        <v>6.0240963855421735E-2</v>
      </c>
      <c r="L116" s="56">
        <v>0</v>
      </c>
      <c r="M116" s="1">
        <v>125.54618853753234</v>
      </c>
      <c r="N116" s="56">
        <v>2.0380813550412449E-2</v>
      </c>
    </row>
    <row r="117" spans="2:14" x14ac:dyDescent="0.25">
      <c r="B117" s="61"/>
      <c r="C117" s="55"/>
      <c r="D117" s="42" t="s">
        <v>365</v>
      </c>
      <c r="E117" s="1">
        <v>43.355520603963505</v>
      </c>
      <c r="F117" s="56">
        <v>1.2903225806451575E-2</v>
      </c>
      <c r="G117" s="1">
        <v>6.4989070040433026</v>
      </c>
      <c r="H117" s="56">
        <v>7.4074074074074077E-3</v>
      </c>
      <c r="J117" s="56">
        <v>0</v>
      </c>
      <c r="K117" s="1">
        <v>6.3200683303624485</v>
      </c>
      <c r="L117" s="56">
        <v>1.0638297872340418E-2</v>
      </c>
      <c r="M117" s="1">
        <v>56.174495938369255</v>
      </c>
      <c r="N117" s="56">
        <v>9.1192089648029408E-3</v>
      </c>
    </row>
    <row r="118" spans="2:14" x14ac:dyDescent="0.25">
      <c r="B118" s="61"/>
      <c r="C118" s="55"/>
      <c r="D118" s="42" t="s">
        <v>364</v>
      </c>
      <c r="F118" s="56">
        <v>0</v>
      </c>
      <c r="G118" s="1">
        <v>19.496721012129907</v>
      </c>
      <c r="H118" s="56">
        <v>2.222222222222222E-2</v>
      </c>
      <c r="I118" s="1">
        <v>8.0031734076473118</v>
      </c>
      <c r="J118" s="56">
        <v>6.0240963855421733E-3</v>
      </c>
      <c r="L118" s="56">
        <v>0</v>
      </c>
      <c r="M118" s="1">
        <v>27.49989441977722</v>
      </c>
      <c r="N118" s="56">
        <v>4.4642551665991298E-3</v>
      </c>
    </row>
    <row r="119" spans="2:14" x14ac:dyDescent="0.25">
      <c r="B119" s="61"/>
      <c r="C119" s="55"/>
      <c r="D119" s="42" t="s">
        <v>362</v>
      </c>
      <c r="E119" s="1">
        <v>140.90544196288141</v>
      </c>
      <c r="F119" s="56">
        <v>4.1935483870967627E-2</v>
      </c>
      <c r="G119" s="1">
        <v>181.96939611321247</v>
      </c>
      <c r="H119" s="56">
        <v>0.2074074074074074</v>
      </c>
      <c r="I119" s="1">
        <v>208.08250859883023</v>
      </c>
      <c r="J119" s="56">
        <v>0.15662650602409661</v>
      </c>
      <c r="K119" s="1">
        <v>240.1625965537732</v>
      </c>
      <c r="L119" s="56">
        <v>0.40425531914893614</v>
      </c>
      <c r="M119" s="1">
        <v>771.11994322869737</v>
      </c>
      <c r="N119" s="56">
        <v>0.12518143299308812</v>
      </c>
    </row>
    <row r="120" spans="2:14" x14ac:dyDescent="0.25">
      <c r="B120" s="61"/>
      <c r="C120" s="55"/>
      <c r="D120" s="42" t="s">
        <v>366</v>
      </c>
      <c r="E120" s="1">
        <v>32.516640452972631</v>
      </c>
      <c r="F120" s="56">
        <v>9.6774193548386823E-3</v>
      </c>
      <c r="G120" s="1">
        <v>32.49453502021651</v>
      </c>
      <c r="H120" s="56">
        <v>3.7037037037037035E-2</v>
      </c>
      <c r="J120" s="56">
        <v>0</v>
      </c>
      <c r="K120" s="1">
        <v>31.600341651812244</v>
      </c>
      <c r="L120" s="56">
        <v>5.3191489361702093E-2</v>
      </c>
      <c r="M120" s="1">
        <v>96.611517125001384</v>
      </c>
      <c r="N120" s="56">
        <v>1.5683640740383677E-2</v>
      </c>
    </row>
    <row r="121" spans="2:14" x14ac:dyDescent="0.25">
      <c r="B121" s="61"/>
      <c r="C121" s="55" t="s">
        <v>367</v>
      </c>
      <c r="D121" s="55"/>
      <c r="E121" s="63">
        <v>3360.0528468071816</v>
      </c>
      <c r="F121" s="64">
        <v>0.95975232198142424</v>
      </c>
      <c r="G121" s="63">
        <v>877.35244554584585</v>
      </c>
      <c r="H121" s="64">
        <v>0.65853658536585369</v>
      </c>
      <c r="I121" s="63">
        <v>1328.5267856694527</v>
      </c>
      <c r="J121" s="64">
        <v>0.77934272300469443</v>
      </c>
      <c r="K121" s="63">
        <v>594.08642305407056</v>
      </c>
      <c r="L121" s="64">
        <v>0.6527777777777779</v>
      </c>
      <c r="M121" s="63">
        <v>6160.0185010765508</v>
      </c>
      <c r="N121" s="64">
        <v>0.82707015320576571</v>
      </c>
    </row>
    <row r="122" spans="2:14" x14ac:dyDescent="0.25">
      <c r="B122" s="61"/>
      <c r="C122" s="55" t="s">
        <v>3</v>
      </c>
      <c r="D122" s="42" t="s">
        <v>363</v>
      </c>
      <c r="E122" s="1">
        <v>21.677760301981753</v>
      </c>
      <c r="F122" s="56">
        <v>0.16666666666666666</v>
      </c>
      <c r="G122" s="1">
        <v>279.45300117386199</v>
      </c>
      <c r="H122" s="56">
        <v>0.63235294117647067</v>
      </c>
      <c r="I122" s="1">
        <v>160.06346815294629</v>
      </c>
      <c r="J122" s="56">
        <v>0.44444444444444448</v>
      </c>
      <c r="K122" s="1">
        <v>113.76122994652404</v>
      </c>
      <c r="L122" s="56">
        <v>0.35999999999999993</v>
      </c>
      <c r="M122" s="1">
        <v>574.95545957531408</v>
      </c>
      <c r="N122" s="56">
        <v>0.46065038370828526</v>
      </c>
    </row>
    <row r="123" spans="2:14" x14ac:dyDescent="0.25">
      <c r="B123" s="61"/>
      <c r="C123" s="55"/>
      <c r="D123" s="42" t="s">
        <v>360</v>
      </c>
      <c r="E123" s="1">
        <v>86.711041207927011</v>
      </c>
      <c r="F123" s="56">
        <v>0.66666666666666663</v>
      </c>
      <c r="G123" s="1">
        <v>6.4989070040433026</v>
      </c>
      <c r="H123" s="56">
        <v>1.4705882352941178E-2</v>
      </c>
      <c r="I123" s="1">
        <v>32.012693630589247</v>
      </c>
      <c r="J123" s="56">
        <v>8.8888888888888865E-2</v>
      </c>
      <c r="K123" s="1">
        <v>25.280273321449794</v>
      </c>
      <c r="L123" s="56">
        <v>8.0000000000000016E-2</v>
      </c>
      <c r="M123" s="1">
        <v>150.50291516400935</v>
      </c>
      <c r="N123" s="56">
        <v>0.12058190676322275</v>
      </c>
    </row>
    <row r="124" spans="2:14" x14ac:dyDescent="0.25">
      <c r="B124" s="61"/>
      <c r="C124" s="55"/>
      <c r="D124" s="42" t="s">
        <v>369</v>
      </c>
      <c r="F124" s="56">
        <v>0</v>
      </c>
      <c r="H124" s="56">
        <v>0</v>
      </c>
      <c r="I124" s="1">
        <v>24.009520222941937</v>
      </c>
      <c r="J124" s="56">
        <v>6.6666666666666652E-2</v>
      </c>
      <c r="K124" s="1">
        <v>18.960204991087345</v>
      </c>
      <c r="L124" s="56">
        <v>6.0000000000000005E-2</v>
      </c>
      <c r="M124" s="1">
        <v>42.969725214029282</v>
      </c>
      <c r="N124" s="56">
        <v>3.4427050092372111E-2</v>
      </c>
    </row>
    <row r="125" spans="2:14" x14ac:dyDescent="0.25">
      <c r="B125" s="61"/>
      <c r="C125" s="55"/>
      <c r="D125" s="42" t="s">
        <v>364</v>
      </c>
      <c r="F125" s="56">
        <v>0</v>
      </c>
      <c r="G125" s="1">
        <v>6.4989070040433026</v>
      </c>
      <c r="H125" s="56">
        <v>1.4705882352941178E-2</v>
      </c>
      <c r="J125" s="56">
        <v>0</v>
      </c>
      <c r="K125" s="1">
        <v>6.3200683303624485</v>
      </c>
      <c r="L125" s="56">
        <v>2.0000000000000004E-2</v>
      </c>
      <c r="M125" s="1">
        <v>12.818975334405751</v>
      </c>
      <c r="N125" s="56">
        <v>1.0270475405004031E-2</v>
      </c>
    </row>
    <row r="126" spans="2:14" x14ac:dyDescent="0.25">
      <c r="B126" s="61"/>
      <c r="C126" s="55"/>
      <c r="D126" s="42" t="s">
        <v>362</v>
      </c>
      <c r="E126" s="1">
        <v>21.677760301981753</v>
      </c>
      <c r="F126" s="56">
        <v>0.16666666666666666</v>
      </c>
      <c r="G126" s="1">
        <v>142.97595408895265</v>
      </c>
      <c r="H126" s="56">
        <v>0.3235294117647059</v>
      </c>
      <c r="I126" s="1">
        <v>136.05394793000431</v>
      </c>
      <c r="J126" s="56">
        <v>0.37777777777777771</v>
      </c>
      <c r="K126" s="1">
        <v>132.72143493761138</v>
      </c>
      <c r="L126" s="56">
        <v>0.41999999999999993</v>
      </c>
      <c r="M126" s="1">
        <v>433.42909725855009</v>
      </c>
      <c r="N126" s="56">
        <v>0.34726042972087506</v>
      </c>
    </row>
    <row r="127" spans="2:14" x14ac:dyDescent="0.25">
      <c r="B127" s="61"/>
      <c r="C127" s="55"/>
      <c r="D127" s="42" t="s">
        <v>366</v>
      </c>
      <c r="F127" s="56">
        <v>0</v>
      </c>
      <c r="G127" s="1">
        <v>6.4989070040433026</v>
      </c>
      <c r="H127" s="56">
        <v>1.4705882352941178E-2</v>
      </c>
      <c r="I127" s="1">
        <v>8.0031734076473118</v>
      </c>
      <c r="J127" s="56">
        <v>2.2222222222222216E-2</v>
      </c>
      <c r="K127" s="1">
        <v>18.960204991087345</v>
      </c>
      <c r="L127" s="56">
        <v>6.0000000000000005E-2</v>
      </c>
      <c r="M127" s="1">
        <v>33.462285402777958</v>
      </c>
      <c r="N127" s="56">
        <v>2.6809754310240907E-2</v>
      </c>
    </row>
    <row r="128" spans="2:14" x14ac:dyDescent="0.25">
      <c r="B128" s="61"/>
      <c r="C128" s="55" t="s">
        <v>370</v>
      </c>
      <c r="D128" s="55"/>
      <c r="E128" s="63">
        <v>130.06656181189052</v>
      </c>
      <c r="F128" s="64">
        <v>3.7151702786377604E-2</v>
      </c>
      <c r="G128" s="63">
        <v>441.92567627494452</v>
      </c>
      <c r="H128" s="64">
        <v>0.33170731707317069</v>
      </c>
      <c r="I128" s="63">
        <v>360.14280334412911</v>
      </c>
      <c r="J128" s="64">
        <v>0.21126760563380292</v>
      </c>
      <c r="K128" s="63">
        <v>316.00341651812238</v>
      </c>
      <c r="L128" s="64">
        <v>0.34722222222222199</v>
      </c>
      <c r="M128" s="63">
        <v>1248.1384579490864</v>
      </c>
      <c r="N128" s="64">
        <v>0.16758035149692332</v>
      </c>
    </row>
    <row r="129" spans="2:14" x14ac:dyDescent="0.25">
      <c r="B129" s="61"/>
      <c r="C129" s="55" t="s">
        <v>6</v>
      </c>
      <c r="D129" s="42" t="s">
        <v>360</v>
      </c>
      <c r="E129" s="1">
        <v>10.838880150990876</v>
      </c>
      <c r="F129" s="56">
        <v>1</v>
      </c>
      <c r="H129" s="56">
        <v>0</v>
      </c>
      <c r="J129" s="56">
        <v>0</v>
      </c>
      <c r="M129" s="1">
        <v>10.838880150990876</v>
      </c>
      <c r="N129" s="56">
        <v>0.42772175601554796</v>
      </c>
    </row>
    <row r="130" spans="2:14" x14ac:dyDescent="0.25">
      <c r="B130" s="61"/>
      <c r="C130" s="55"/>
      <c r="D130" s="42" t="s">
        <v>362</v>
      </c>
      <c r="F130" s="56">
        <v>0</v>
      </c>
      <c r="H130" s="56">
        <v>0</v>
      </c>
      <c r="I130" s="1">
        <v>8.0031734076473118</v>
      </c>
      <c r="J130" s="56">
        <v>1</v>
      </c>
      <c r="M130" s="1">
        <v>8.0031734076473118</v>
      </c>
      <c r="N130" s="56">
        <v>0.31581965442277787</v>
      </c>
    </row>
    <row r="131" spans="2:14" x14ac:dyDescent="0.25">
      <c r="B131" s="61"/>
      <c r="C131" s="55"/>
      <c r="D131" s="42" t="s">
        <v>366</v>
      </c>
      <c r="F131" s="56">
        <v>0</v>
      </c>
      <c r="G131" s="1">
        <v>6.4989070040433026</v>
      </c>
      <c r="H131" s="56">
        <v>1</v>
      </c>
      <c r="J131" s="56">
        <v>0</v>
      </c>
      <c r="M131" s="1">
        <v>6.4989070040433026</v>
      </c>
      <c r="N131" s="56">
        <v>0.25645858956167411</v>
      </c>
    </row>
    <row r="132" spans="2:14" x14ac:dyDescent="0.25">
      <c r="B132" s="61"/>
      <c r="C132" s="55" t="s">
        <v>371</v>
      </c>
      <c r="D132" s="55"/>
      <c r="E132" s="63">
        <v>10.838880150990876</v>
      </c>
      <c r="F132" s="64">
        <v>3.0959752321981335E-3</v>
      </c>
      <c r="G132" s="63">
        <v>6.4989070040433026</v>
      </c>
      <c r="H132" s="64">
        <v>4.8780487804878049E-3</v>
      </c>
      <c r="I132" s="63">
        <v>8.0031734076473118</v>
      </c>
      <c r="J132" s="64">
        <v>4.6948356807511755E-3</v>
      </c>
      <c r="K132" s="63"/>
      <c r="L132" s="64">
        <v>0</v>
      </c>
      <c r="M132" s="63">
        <v>25.340960562681492</v>
      </c>
      <c r="N132" s="64">
        <v>3.4023846083084666E-3</v>
      </c>
    </row>
    <row r="133" spans="2:14" x14ac:dyDescent="0.25">
      <c r="B133" s="61"/>
      <c r="C133" s="55" t="s">
        <v>5</v>
      </c>
      <c r="D133" s="42" t="s">
        <v>362</v>
      </c>
      <c r="G133" s="1">
        <v>6.4989070040433026</v>
      </c>
      <c r="H133" s="56">
        <v>1</v>
      </c>
      <c r="I133" s="1">
        <v>8.0031734076473118</v>
      </c>
      <c r="J133" s="56">
        <v>1</v>
      </c>
      <c r="M133" s="1">
        <v>14.502080411690613</v>
      </c>
      <c r="N133" s="56">
        <v>1</v>
      </c>
    </row>
    <row r="134" spans="2:14" x14ac:dyDescent="0.25">
      <c r="B134" s="57"/>
      <c r="C134" s="55" t="s">
        <v>368</v>
      </c>
      <c r="D134" s="55"/>
      <c r="E134" s="63"/>
      <c r="F134" s="64">
        <v>0</v>
      </c>
      <c r="G134" s="63">
        <v>6.4989070040433026</v>
      </c>
      <c r="H134" s="64">
        <v>4.8780487804878049E-3</v>
      </c>
      <c r="I134" s="63">
        <v>8.0031734076473118</v>
      </c>
      <c r="J134" s="64">
        <v>4.6948356807511755E-3</v>
      </c>
      <c r="K134" s="63"/>
      <c r="L134" s="64">
        <v>0</v>
      </c>
      <c r="M134" s="63">
        <v>14.502080411690613</v>
      </c>
      <c r="N134" s="64">
        <v>1.9471106890024967E-3</v>
      </c>
    </row>
    <row r="135" spans="2:14" x14ac:dyDescent="0.25">
      <c r="B135" s="58" t="s">
        <v>710</v>
      </c>
      <c r="C135" s="58"/>
      <c r="D135" s="58"/>
      <c r="E135" s="59">
        <v>3500.9582887700631</v>
      </c>
      <c r="F135" s="60">
        <v>6.7143350624499581E-2</v>
      </c>
      <c r="G135" s="59">
        <v>1332.275935828877</v>
      </c>
      <c r="H135" s="60">
        <v>9.6878319266507501E-2</v>
      </c>
      <c r="I135" s="59">
        <v>1704.6759358288768</v>
      </c>
      <c r="J135" s="60">
        <v>0.11402447168221344</v>
      </c>
      <c r="K135" s="59">
        <v>910.089839572193</v>
      </c>
      <c r="L135" s="60">
        <v>8.2360419896837636E-2</v>
      </c>
      <c r="M135" s="59">
        <v>7448.0000000000091</v>
      </c>
      <c r="N135" s="60">
        <v>8.1050100081563228E-2</v>
      </c>
    </row>
    <row r="136" spans="2:14" x14ac:dyDescent="0.25">
      <c r="B136" s="61" t="s">
        <v>8</v>
      </c>
      <c r="C136" s="55" t="s">
        <v>2</v>
      </c>
      <c r="D136" s="42" t="s">
        <v>363</v>
      </c>
      <c r="E136" s="1">
        <v>8.452293953793216</v>
      </c>
      <c r="F136" s="56">
        <v>6.8493150684931616E-3</v>
      </c>
      <c r="G136" s="1">
        <v>11.653151114206128</v>
      </c>
      <c r="H136" s="56">
        <v>9.2307692307692341E-2</v>
      </c>
      <c r="I136" s="1">
        <v>6.6063520327209897</v>
      </c>
      <c r="J136" s="56">
        <v>5.5555555555555573E-2</v>
      </c>
      <c r="K136" s="1">
        <v>3.9102058186320026</v>
      </c>
      <c r="L136" s="56">
        <v>3.921568627450981E-2</v>
      </c>
      <c r="M136" s="1">
        <v>30.622002919352333</v>
      </c>
      <c r="N136" s="56">
        <v>1.9394492786973867E-2</v>
      </c>
    </row>
    <row r="137" spans="2:14" x14ac:dyDescent="0.25">
      <c r="B137" s="61"/>
      <c r="C137" s="55"/>
      <c r="D137" s="42" t="s">
        <v>361</v>
      </c>
      <c r="E137" s="1">
        <v>92.975233491725376</v>
      </c>
      <c r="F137" s="56">
        <v>7.5342465753424778E-2</v>
      </c>
      <c r="G137" s="1">
        <v>52.439180013927555</v>
      </c>
      <c r="H137" s="56">
        <v>0.4153846153846153</v>
      </c>
      <c r="I137" s="1">
        <v>41.840229540566249</v>
      </c>
      <c r="J137" s="56">
        <v>0.3518518518518518</v>
      </c>
      <c r="K137" s="1">
        <v>50.832675642216046</v>
      </c>
      <c r="L137" s="56">
        <v>0.50980392156862764</v>
      </c>
      <c r="M137" s="1">
        <v>238.08731868843523</v>
      </c>
      <c r="N137" s="56">
        <v>0.15079297056870861</v>
      </c>
    </row>
    <row r="138" spans="2:14" x14ac:dyDescent="0.25">
      <c r="B138" s="61"/>
      <c r="C138" s="55"/>
      <c r="D138" s="42" t="s">
        <v>360</v>
      </c>
      <c r="E138" s="1">
        <v>1048.0844502703569</v>
      </c>
      <c r="F138" s="56">
        <v>0.84931506849315053</v>
      </c>
      <c r="G138" s="1">
        <v>38.843837047353759</v>
      </c>
      <c r="H138" s="56">
        <v>0.30769230769230776</v>
      </c>
      <c r="I138" s="1">
        <v>50.648698917527561</v>
      </c>
      <c r="J138" s="56">
        <v>0.42592592592592582</v>
      </c>
      <c r="K138" s="1">
        <v>25.416337821108009</v>
      </c>
      <c r="L138" s="56">
        <v>0.25490196078431365</v>
      </c>
      <c r="M138" s="1">
        <v>1162.9933240563464</v>
      </c>
      <c r="N138" s="56">
        <v>0.736583615843592</v>
      </c>
    </row>
    <row r="139" spans="2:14" x14ac:dyDescent="0.25">
      <c r="B139" s="61"/>
      <c r="C139" s="55"/>
      <c r="D139" s="42" t="s">
        <v>369</v>
      </c>
      <c r="F139" s="56">
        <v>0</v>
      </c>
      <c r="H139" s="56">
        <v>0</v>
      </c>
      <c r="I139" s="1">
        <v>8.8084693769613196</v>
      </c>
      <c r="J139" s="56">
        <v>7.4074074074074098E-2</v>
      </c>
      <c r="L139" s="56">
        <v>0</v>
      </c>
      <c r="M139" s="1">
        <v>8.8084693769613196</v>
      </c>
      <c r="N139" s="56">
        <v>5.5788576679872432E-3</v>
      </c>
    </row>
    <row r="140" spans="2:14" x14ac:dyDescent="0.25">
      <c r="B140" s="61"/>
      <c r="C140" s="55"/>
      <c r="D140" s="42" t="s">
        <v>365</v>
      </c>
      <c r="E140" s="1">
        <v>8.452293953793216</v>
      </c>
      <c r="F140" s="56">
        <v>6.8493150684931616E-3</v>
      </c>
      <c r="G140" s="1">
        <v>3.8843837047353755</v>
      </c>
      <c r="H140" s="56">
        <v>3.0769230769230774E-2</v>
      </c>
      <c r="J140" s="56">
        <v>0</v>
      </c>
      <c r="L140" s="56">
        <v>0</v>
      </c>
      <c r="M140" s="1">
        <v>12.336677658528592</v>
      </c>
      <c r="N140" s="56">
        <v>7.8134538257896204E-3</v>
      </c>
    </row>
    <row r="141" spans="2:14" x14ac:dyDescent="0.25">
      <c r="B141" s="61"/>
      <c r="C141" s="55"/>
      <c r="D141" s="42" t="s">
        <v>364</v>
      </c>
      <c r="F141" s="56">
        <v>0</v>
      </c>
      <c r="G141" s="1">
        <v>1.9421918523676878</v>
      </c>
      <c r="H141" s="56">
        <v>1.5384615384615387E-2</v>
      </c>
      <c r="J141" s="56">
        <v>0</v>
      </c>
      <c r="K141" s="1">
        <v>1.9551029093160013</v>
      </c>
      <c r="L141" s="56">
        <v>1.9607843137254905E-2</v>
      </c>
      <c r="M141" s="1">
        <v>3.897294761683689</v>
      </c>
      <c r="N141" s="56">
        <v>2.4683576493429457E-3</v>
      </c>
    </row>
    <row r="142" spans="2:14" x14ac:dyDescent="0.25">
      <c r="B142" s="61"/>
      <c r="C142" s="55"/>
      <c r="D142" s="42" t="s">
        <v>362</v>
      </c>
      <c r="E142" s="1">
        <v>67.618351630345728</v>
      </c>
      <c r="F142" s="56">
        <v>5.4794520547945293E-2</v>
      </c>
      <c r="G142" s="1">
        <v>17.479726671309194</v>
      </c>
      <c r="H142" s="56">
        <v>0.13846153846153852</v>
      </c>
      <c r="I142" s="1">
        <v>11.010586721201649</v>
      </c>
      <c r="J142" s="56">
        <v>9.2592592592592629E-2</v>
      </c>
      <c r="K142" s="1">
        <v>15.640823274528007</v>
      </c>
      <c r="L142" s="56">
        <v>0.15686274509803921</v>
      </c>
      <c r="M142" s="1">
        <v>111.74948829738457</v>
      </c>
      <c r="N142" s="56">
        <v>7.077671079973516E-2</v>
      </c>
    </row>
    <row r="143" spans="2:14" x14ac:dyDescent="0.25">
      <c r="B143" s="61"/>
      <c r="C143" s="55"/>
      <c r="D143" s="42" t="s">
        <v>366</v>
      </c>
      <c r="E143" s="1">
        <v>8.452293953793216</v>
      </c>
      <c r="F143" s="56">
        <v>6.8493150684931616E-3</v>
      </c>
      <c r="H143" s="56">
        <v>0</v>
      </c>
      <c r="J143" s="56">
        <v>0</v>
      </c>
      <c r="K143" s="1">
        <v>1.9551029093160013</v>
      </c>
      <c r="L143" s="56">
        <v>1.9607843137254905E-2</v>
      </c>
      <c r="M143" s="1">
        <v>10.407396863109216</v>
      </c>
      <c r="N143" s="56">
        <v>6.5915408578706798E-3</v>
      </c>
    </row>
    <row r="144" spans="2:14" x14ac:dyDescent="0.25">
      <c r="B144" s="61"/>
      <c r="C144" s="55" t="s">
        <v>367</v>
      </c>
      <c r="D144" s="55"/>
      <c r="E144" s="63">
        <v>1234.0349172538076</v>
      </c>
      <c r="F144" s="64">
        <v>0.86904761904761874</v>
      </c>
      <c r="G144" s="63">
        <v>126.24247040389969</v>
      </c>
      <c r="H144" s="64">
        <v>0.81249999999999978</v>
      </c>
      <c r="I144" s="63">
        <v>118.91433658897778</v>
      </c>
      <c r="J144" s="64">
        <v>0.68354430379746833</v>
      </c>
      <c r="K144" s="63">
        <v>99.710248375116052</v>
      </c>
      <c r="L144" s="64">
        <v>0.70833333333333337</v>
      </c>
      <c r="M144" s="63">
        <v>1578.9019726218012</v>
      </c>
      <c r="N144" s="64">
        <v>0.83535569819403632</v>
      </c>
    </row>
    <row r="145" spans="2:14" x14ac:dyDescent="0.25">
      <c r="B145" s="61"/>
      <c r="C145" s="55" t="s">
        <v>3</v>
      </c>
      <c r="D145" s="42" t="s">
        <v>363</v>
      </c>
      <c r="F145" s="56">
        <v>0</v>
      </c>
      <c r="G145" s="1">
        <v>5.8265755571030633</v>
      </c>
      <c r="H145" s="56">
        <v>0.33333333333333331</v>
      </c>
      <c r="I145" s="1">
        <v>8.8084693769613196</v>
      </c>
      <c r="J145" s="56">
        <v>0.28571428571428575</v>
      </c>
      <c r="K145" s="1">
        <v>3.9102058186320026</v>
      </c>
      <c r="L145" s="56">
        <v>0.13333333333333336</v>
      </c>
      <c r="M145" s="1">
        <v>18.545250752696383</v>
      </c>
      <c r="N145" s="56">
        <v>8.0709706645177307E-2</v>
      </c>
    </row>
    <row r="146" spans="2:14" x14ac:dyDescent="0.25">
      <c r="B146" s="61"/>
      <c r="C146" s="55"/>
      <c r="D146" s="42" t="s">
        <v>361</v>
      </c>
      <c r="F146" s="56">
        <v>0</v>
      </c>
      <c r="H146" s="56">
        <v>0</v>
      </c>
      <c r="I146" s="1">
        <v>2.2021173442403299</v>
      </c>
      <c r="J146" s="56">
        <v>7.1428571428571438E-2</v>
      </c>
      <c r="K146" s="1">
        <v>1.9551029093160013</v>
      </c>
      <c r="L146" s="56">
        <v>6.666666666666668E-2</v>
      </c>
      <c r="M146" s="1">
        <v>4.1572202535563312</v>
      </c>
      <c r="N146" s="56">
        <v>1.8092396355176652E-2</v>
      </c>
    </row>
    <row r="147" spans="2:14" x14ac:dyDescent="0.25">
      <c r="B147" s="61"/>
      <c r="C147" s="55"/>
      <c r="D147" s="42" t="s">
        <v>360</v>
      </c>
      <c r="E147" s="1">
        <v>143.68899721448469</v>
      </c>
      <c r="F147" s="56">
        <v>0.94444444444444431</v>
      </c>
      <c r="G147" s="1">
        <v>1.9421918523676878</v>
      </c>
      <c r="H147" s="56">
        <v>0.1111111111111111</v>
      </c>
      <c r="I147" s="1">
        <v>2.2021173442403299</v>
      </c>
      <c r="J147" s="56">
        <v>7.1428571428571438E-2</v>
      </c>
      <c r="K147" s="1">
        <v>3.9102058186320026</v>
      </c>
      <c r="L147" s="56">
        <v>0.13333333333333336</v>
      </c>
      <c r="M147" s="1">
        <v>151.7435122297247</v>
      </c>
      <c r="N147" s="56">
        <v>0.66039410955871169</v>
      </c>
    </row>
    <row r="148" spans="2:14" x14ac:dyDescent="0.25">
      <c r="B148" s="61"/>
      <c r="C148" s="55"/>
      <c r="D148" s="42" t="s">
        <v>362</v>
      </c>
      <c r="E148" s="1">
        <v>8.452293953793216</v>
      </c>
      <c r="F148" s="56">
        <v>5.5555555555555546E-2</v>
      </c>
      <c r="G148" s="1">
        <v>7.7687674094707511</v>
      </c>
      <c r="H148" s="56">
        <v>0.44444444444444442</v>
      </c>
      <c r="I148" s="1">
        <v>15.414821409682309</v>
      </c>
      <c r="J148" s="56">
        <v>0.50000000000000011</v>
      </c>
      <c r="K148" s="1">
        <v>19.551029093160007</v>
      </c>
      <c r="L148" s="56">
        <v>0.66666666666666663</v>
      </c>
      <c r="M148" s="1">
        <v>51.186911866106286</v>
      </c>
      <c r="N148" s="56">
        <v>0.22276758054540283</v>
      </c>
    </row>
    <row r="149" spans="2:14" x14ac:dyDescent="0.25">
      <c r="B149" s="61"/>
      <c r="C149" s="55"/>
      <c r="D149" s="42" t="s">
        <v>366</v>
      </c>
      <c r="F149" s="56">
        <v>0</v>
      </c>
      <c r="G149" s="1">
        <v>1.9421918523676878</v>
      </c>
      <c r="H149" s="56">
        <v>0.1111111111111111</v>
      </c>
      <c r="I149" s="1">
        <v>2.2021173442403299</v>
      </c>
      <c r="J149" s="56">
        <v>7.1428571428571438E-2</v>
      </c>
      <c r="L149" s="56">
        <v>0</v>
      </c>
      <c r="M149" s="1">
        <v>4.1443091966080177</v>
      </c>
      <c r="N149" s="56">
        <v>1.8036206895531516E-2</v>
      </c>
    </row>
    <row r="150" spans="2:14" x14ac:dyDescent="0.25">
      <c r="B150" s="61"/>
      <c r="C150" s="55" t="s">
        <v>370</v>
      </c>
      <c r="D150" s="55"/>
      <c r="E150" s="63">
        <v>152.14129116827792</v>
      </c>
      <c r="F150" s="64">
        <v>0.10714285714285729</v>
      </c>
      <c r="G150" s="63">
        <v>17.479726671309191</v>
      </c>
      <c r="H150" s="64">
        <v>0.11249999999999999</v>
      </c>
      <c r="I150" s="63">
        <v>30.829642819364615</v>
      </c>
      <c r="J150" s="64">
        <v>0.17721518987341775</v>
      </c>
      <c r="K150" s="63">
        <v>29.326543639740013</v>
      </c>
      <c r="L150" s="64">
        <v>0.20833333333333334</v>
      </c>
      <c r="M150" s="63">
        <v>229.77720429869171</v>
      </c>
      <c r="N150" s="64">
        <v>0.12156910324665522</v>
      </c>
    </row>
    <row r="151" spans="2:14" x14ac:dyDescent="0.25">
      <c r="B151" s="61"/>
      <c r="C151" s="55" t="s">
        <v>6</v>
      </c>
      <c r="D151" s="42" t="s">
        <v>363</v>
      </c>
      <c r="F151" s="56">
        <v>0</v>
      </c>
      <c r="H151" s="56">
        <v>0</v>
      </c>
      <c r="J151" s="56">
        <v>0</v>
      </c>
      <c r="K151" s="1">
        <v>1.9551029093160013</v>
      </c>
      <c r="L151" s="56">
        <v>0.25</v>
      </c>
      <c r="M151" s="1">
        <v>1.9551029093160013</v>
      </c>
      <c r="N151" s="56">
        <v>3.7629504568205685E-2</v>
      </c>
    </row>
    <row r="152" spans="2:14" x14ac:dyDescent="0.25">
      <c r="B152" s="61"/>
      <c r="C152" s="55"/>
      <c r="D152" s="42" t="s">
        <v>361</v>
      </c>
      <c r="F152" s="56">
        <v>0</v>
      </c>
      <c r="H152" s="56">
        <v>0</v>
      </c>
      <c r="J152" s="56">
        <v>0</v>
      </c>
      <c r="K152" s="1">
        <v>3.9102058186320026</v>
      </c>
      <c r="L152" s="56">
        <v>0.5</v>
      </c>
      <c r="M152" s="1">
        <v>3.9102058186320026</v>
      </c>
      <c r="N152" s="56">
        <v>7.525900913641137E-2</v>
      </c>
    </row>
    <row r="153" spans="2:14" x14ac:dyDescent="0.25">
      <c r="B153" s="61"/>
      <c r="C153" s="55"/>
      <c r="D153" s="42" t="s">
        <v>360</v>
      </c>
      <c r="E153" s="1">
        <v>16.904587907586432</v>
      </c>
      <c r="F153" s="56">
        <v>0.66666666666666663</v>
      </c>
      <c r="H153" s="56">
        <v>0</v>
      </c>
      <c r="J153" s="56">
        <v>0</v>
      </c>
      <c r="L153" s="56">
        <v>0</v>
      </c>
      <c r="M153" s="1">
        <v>16.904587907586432</v>
      </c>
      <c r="N153" s="56">
        <v>0.3253594810079351</v>
      </c>
    </row>
    <row r="154" spans="2:14" x14ac:dyDescent="0.25">
      <c r="B154" s="61"/>
      <c r="C154" s="55"/>
      <c r="D154" s="42" t="s">
        <v>362</v>
      </c>
      <c r="E154" s="1">
        <v>8.452293953793216</v>
      </c>
      <c r="F154" s="56">
        <v>0.33333333333333331</v>
      </c>
      <c r="G154" s="1">
        <v>7.7687674094707511</v>
      </c>
      <c r="H154" s="56">
        <v>1</v>
      </c>
      <c r="I154" s="1">
        <v>11.010586721201649</v>
      </c>
      <c r="J154" s="56">
        <v>1</v>
      </c>
      <c r="K154" s="1">
        <v>1.9551029093160013</v>
      </c>
      <c r="L154" s="56">
        <v>0.25</v>
      </c>
      <c r="M154" s="1">
        <v>29.186750993781619</v>
      </c>
      <c r="N154" s="56">
        <v>0.56175200528744795</v>
      </c>
    </row>
    <row r="155" spans="2:14" x14ac:dyDescent="0.25">
      <c r="B155" s="61"/>
      <c r="C155" s="55" t="s">
        <v>371</v>
      </c>
      <c r="D155" s="55"/>
      <c r="E155" s="63">
        <v>25.356881861379648</v>
      </c>
      <c r="F155" s="64">
        <v>1.7857142857142877E-2</v>
      </c>
      <c r="G155" s="63">
        <v>7.7687674094707511</v>
      </c>
      <c r="H155" s="64">
        <v>4.9999999999999996E-2</v>
      </c>
      <c r="I155" s="63">
        <v>11.010586721201649</v>
      </c>
      <c r="J155" s="64">
        <v>6.3291139240506347E-2</v>
      </c>
      <c r="K155" s="63">
        <v>7.8204116372640051</v>
      </c>
      <c r="L155" s="64">
        <v>5.5555555555555566E-2</v>
      </c>
      <c r="M155" s="63">
        <v>51.956647629316052</v>
      </c>
      <c r="N155" s="64">
        <v>2.748890204002874E-2</v>
      </c>
    </row>
    <row r="156" spans="2:14" x14ac:dyDescent="0.25">
      <c r="B156" s="61"/>
      <c r="C156" s="55" t="s">
        <v>5</v>
      </c>
      <c r="D156" s="42" t="s">
        <v>363</v>
      </c>
      <c r="F156" s="56">
        <v>0</v>
      </c>
      <c r="G156" s="1">
        <v>1.9421918523676878</v>
      </c>
      <c r="H156" s="56">
        <v>0.5</v>
      </c>
      <c r="J156" s="56">
        <v>0</v>
      </c>
      <c r="L156" s="56">
        <v>0</v>
      </c>
      <c r="M156" s="1">
        <v>1.9421918523676878</v>
      </c>
      <c r="N156" s="56">
        <v>6.5927326699975489E-2</v>
      </c>
    </row>
    <row r="157" spans="2:14" x14ac:dyDescent="0.25">
      <c r="B157" s="61"/>
      <c r="C157" s="55"/>
      <c r="D157" s="42" t="s">
        <v>361</v>
      </c>
      <c r="F157" s="56">
        <v>0</v>
      </c>
      <c r="G157" s="1">
        <v>1.9421918523676878</v>
      </c>
      <c r="H157" s="56">
        <v>0.5</v>
      </c>
      <c r="J157" s="56">
        <v>0</v>
      </c>
      <c r="L157" s="56">
        <v>0</v>
      </c>
      <c r="M157" s="1">
        <v>1.9421918523676878</v>
      </c>
      <c r="N157" s="56">
        <v>6.5927326699975489E-2</v>
      </c>
    </row>
    <row r="158" spans="2:14" x14ac:dyDescent="0.25">
      <c r="B158" s="61"/>
      <c r="C158" s="55"/>
      <c r="D158" s="42" t="s">
        <v>360</v>
      </c>
      <c r="F158" s="56">
        <v>0</v>
      </c>
      <c r="H158" s="56">
        <v>0</v>
      </c>
      <c r="J158" s="56">
        <v>0</v>
      </c>
      <c r="K158" s="1">
        <v>1.9551029093160013</v>
      </c>
      <c r="L158" s="56">
        <v>0.5</v>
      </c>
      <c r="M158" s="1">
        <v>1.9551029093160013</v>
      </c>
      <c r="N158" s="56">
        <v>6.6365590030364699E-2</v>
      </c>
    </row>
    <row r="159" spans="2:14" x14ac:dyDescent="0.25">
      <c r="B159" s="61"/>
      <c r="C159" s="55"/>
      <c r="D159" s="42" t="s">
        <v>362</v>
      </c>
      <c r="E159" s="1">
        <v>8.452293953793216</v>
      </c>
      <c r="F159" s="56">
        <v>1</v>
      </c>
      <c r="H159" s="56">
        <v>0</v>
      </c>
      <c r="I159" s="1">
        <v>8.8084693769613196</v>
      </c>
      <c r="J159" s="56">
        <v>0.66666666666666663</v>
      </c>
      <c r="K159" s="1">
        <v>1.9551029093160013</v>
      </c>
      <c r="L159" s="56">
        <v>0.5</v>
      </c>
      <c r="M159" s="1">
        <v>19.215866240070536</v>
      </c>
      <c r="N159" s="56">
        <v>0.65227886209478592</v>
      </c>
    </row>
    <row r="160" spans="2:14" x14ac:dyDescent="0.25">
      <c r="B160" s="61"/>
      <c r="C160" s="55"/>
      <c r="D160" s="42" t="s">
        <v>366</v>
      </c>
      <c r="F160" s="56">
        <v>0</v>
      </c>
      <c r="H160" s="56">
        <v>0</v>
      </c>
      <c r="I160" s="1">
        <v>4.4042346884806598</v>
      </c>
      <c r="J160" s="56">
        <v>0.33333333333333331</v>
      </c>
      <c r="L160" s="56">
        <v>0</v>
      </c>
      <c r="M160" s="1">
        <v>4.4042346884806598</v>
      </c>
      <c r="N160" s="56">
        <v>0.14950089447489842</v>
      </c>
    </row>
    <row r="161" spans="2:14" x14ac:dyDescent="0.25">
      <c r="B161" s="57"/>
      <c r="C161" s="55" t="s">
        <v>368</v>
      </c>
      <c r="D161" s="55"/>
      <c r="E161" s="63">
        <v>8.452293953793216</v>
      </c>
      <c r="F161" s="64">
        <v>5.9523809523809599E-3</v>
      </c>
      <c r="G161" s="63">
        <v>3.8843837047353755</v>
      </c>
      <c r="H161" s="64">
        <v>2.4999999999999998E-2</v>
      </c>
      <c r="I161" s="63">
        <v>13.212704065441979</v>
      </c>
      <c r="J161" s="64">
        <v>7.5949367088607611E-2</v>
      </c>
      <c r="K161" s="63">
        <v>3.9102058186320026</v>
      </c>
      <c r="L161" s="64">
        <v>2.7777777777777783E-2</v>
      </c>
      <c r="M161" s="63">
        <v>29.459587542602574</v>
      </c>
      <c r="N161" s="64">
        <v>1.5586296519279749E-2</v>
      </c>
    </row>
    <row r="162" spans="2:14" x14ac:dyDescent="0.25">
      <c r="B162" s="58" t="s">
        <v>31</v>
      </c>
      <c r="C162" s="58"/>
      <c r="D162" s="58"/>
      <c r="E162" s="59">
        <v>1419.9853842372586</v>
      </c>
      <c r="F162" s="60">
        <v>2.7233279768380855E-2</v>
      </c>
      <c r="G162" s="59">
        <v>155.37534818941504</v>
      </c>
      <c r="H162" s="60">
        <v>1.1298337066092835E-2</v>
      </c>
      <c r="I162" s="59">
        <v>173.96727019498601</v>
      </c>
      <c r="J162" s="60">
        <v>1.1636537864503202E-2</v>
      </c>
      <c r="K162" s="59">
        <v>140.76740947075206</v>
      </c>
      <c r="L162" s="60">
        <v>1.2739031299647367E-2</v>
      </c>
      <c r="M162" s="59">
        <v>1890.0954120924114</v>
      </c>
      <c r="N162" s="60">
        <v>2.056826293149748E-2</v>
      </c>
    </row>
    <row r="163" spans="2:14" x14ac:dyDescent="0.25">
      <c r="B163" s="61" t="s">
        <v>711</v>
      </c>
      <c r="C163" s="55" t="s">
        <v>2</v>
      </c>
      <c r="D163" s="42" t="s">
        <v>363</v>
      </c>
      <c r="F163" s="56">
        <v>0</v>
      </c>
      <c r="H163" s="56">
        <v>0</v>
      </c>
      <c r="I163" s="1">
        <v>2.1120027513470134</v>
      </c>
      <c r="J163" s="56">
        <v>4.5454545454545456E-2</v>
      </c>
      <c r="L163" s="56">
        <v>0</v>
      </c>
      <c r="M163" s="1">
        <v>2.1120027513470134</v>
      </c>
      <c r="N163" s="56">
        <v>2.3178909880348505E-3</v>
      </c>
    </row>
    <row r="164" spans="2:14" x14ac:dyDescent="0.25">
      <c r="B164" s="61"/>
      <c r="C164" s="55"/>
      <c r="D164" s="42" t="s">
        <v>361</v>
      </c>
      <c r="F164" s="56">
        <v>0</v>
      </c>
      <c r="G164" s="1">
        <v>1.8705338377469525</v>
      </c>
      <c r="H164" s="56">
        <v>5.8823529411764712E-2</v>
      </c>
      <c r="J164" s="56">
        <v>0</v>
      </c>
      <c r="L164" s="56">
        <v>0</v>
      </c>
      <c r="M164" s="1">
        <v>1.8705338377469525</v>
      </c>
      <c r="N164" s="56">
        <v>2.0528825175832009E-3</v>
      </c>
    </row>
    <row r="165" spans="2:14" x14ac:dyDescent="0.25">
      <c r="B165" s="61"/>
      <c r="C165" s="55"/>
      <c r="D165" s="42" t="s">
        <v>360</v>
      </c>
      <c r="E165" s="1">
        <v>760.21350942887557</v>
      </c>
      <c r="F165" s="56">
        <v>0.91999999999999993</v>
      </c>
      <c r="G165" s="1">
        <v>18.705338377469523</v>
      </c>
      <c r="H165" s="56">
        <v>0.58823529411764708</v>
      </c>
      <c r="I165" s="1">
        <v>25.344033016164161</v>
      </c>
      <c r="J165" s="56">
        <v>0.54545454545454541</v>
      </c>
      <c r="K165" s="1">
        <v>2.1973850136058939</v>
      </c>
      <c r="L165" s="56">
        <v>0.33333333333333331</v>
      </c>
      <c r="M165" s="1">
        <v>806.46026583611513</v>
      </c>
      <c r="N165" s="56">
        <v>0.8850779106218063</v>
      </c>
    </row>
    <row r="166" spans="2:14" x14ac:dyDescent="0.25">
      <c r="B166" s="61"/>
      <c r="C166" s="55"/>
      <c r="D166" s="42" t="s">
        <v>369</v>
      </c>
      <c r="E166" s="1">
        <v>19.831656767709831</v>
      </c>
      <c r="F166" s="56">
        <v>2.4000000000000039E-2</v>
      </c>
      <c r="H166" s="56">
        <v>0</v>
      </c>
      <c r="I166" s="1">
        <v>4.2240055026940269</v>
      </c>
      <c r="J166" s="56">
        <v>9.0909090909090912E-2</v>
      </c>
      <c r="L166" s="56">
        <v>0</v>
      </c>
      <c r="M166" s="1">
        <v>24.055662270403857</v>
      </c>
      <c r="N166" s="56">
        <v>2.6400724502947233E-2</v>
      </c>
    </row>
    <row r="167" spans="2:14" x14ac:dyDescent="0.25">
      <c r="B167" s="61"/>
      <c r="C167" s="55"/>
      <c r="D167" s="42" t="s">
        <v>365</v>
      </c>
      <c r="E167" s="1">
        <v>13.221104511806553</v>
      </c>
      <c r="F167" s="56">
        <v>1.6000000000000025E-2</v>
      </c>
      <c r="G167" s="1">
        <v>1.8705338377469525</v>
      </c>
      <c r="H167" s="56">
        <v>5.8823529411764712E-2</v>
      </c>
      <c r="J167" s="56">
        <v>0</v>
      </c>
      <c r="K167" s="1">
        <v>2.1973850136058939</v>
      </c>
      <c r="L167" s="56">
        <v>0.33333333333333331</v>
      </c>
      <c r="M167" s="1">
        <v>17.289023363159401</v>
      </c>
      <c r="N167" s="56">
        <v>1.8974440928087016E-2</v>
      </c>
    </row>
    <row r="168" spans="2:14" x14ac:dyDescent="0.25">
      <c r="B168" s="61"/>
      <c r="C168" s="55"/>
      <c r="D168" s="42" t="s">
        <v>362</v>
      </c>
      <c r="E168" s="1">
        <v>33.052761279516382</v>
      </c>
      <c r="F168" s="56">
        <v>4.0000000000000063E-2</v>
      </c>
      <c r="G168" s="1">
        <v>7.4821353509878099</v>
      </c>
      <c r="H168" s="56">
        <v>0.23529411764705885</v>
      </c>
      <c r="I168" s="1">
        <v>14.784019259429094</v>
      </c>
      <c r="J168" s="56">
        <v>0.31818181818181818</v>
      </c>
      <c r="K168" s="1">
        <v>2.1973850136058939</v>
      </c>
      <c r="L168" s="56">
        <v>0.33333333333333331</v>
      </c>
      <c r="M168" s="1">
        <v>57.516300903539182</v>
      </c>
      <c r="N168" s="56">
        <v>6.3123267923958101E-2</v>
      </c>
    </row>
    <row r="169" spans="2:14" x14ac:dyDescent="0.25">
      <c r="B169" s="61"/>
      <c r="C169" s="55"/>
      <c r="D169" s="42" t="s">
        <v>366</v>
      </c>
      <c r="F169" s="56">
        <v>0</v>
      </c>
      <c r="G169" s="1">
        <v>1.8705338377469525</v>
      </c>
      <c r="H169" s="56">
        <v>5.8823529411764712E-2</v>
      </c>
      <c r="J169" s="56">
        <v>0</v>
      </c>
      <c r="L169" s="56">
        <v>0</v>
      </c>
      <c r="M169" s="1">
        <v>1.8705338377469525</v>
      </c>
      <c r="N169" s="56">
        <v>2.0528825175832009E-3</v>
      </c>
    </row>
    <row r="170" spans="2:14" x14ac:dyDescent="0.25">
      <c r="B170" s="61"/>
      <c r="C170" s="55" t="s">
        <v>367</v>
      </c>
      <c r="D170" s="55"/>
      <c r="E170" s="63">
        <v>826.31903198790826</v>
      </c>
      <c r="F170" s="64">
        <v>0.95419847328244267</v>
      </c>
      <c r="G170" s="63">
        <v>31.799075241698187</v>
      </c>
      <c r="H170" s="64">
        <v>0.47222222222222227</v>
      </c>
      <c r="I170" s="63">
        <v>46.464060529634295</v>
      </c>
      <c r="J170" s="64">
        <v>0.5</v>
      </c>
      <c r="K170" s="63">
        <v>6.5921550408176817</v>
      </c>
      <c r="L170" s="64">
        <v>0.15789473684210525</v>
      </c>
      <c r="M170" s="63">
        <v>911.17432280005858</v>
      </c>
      <c r="N170" s="64">
        <v>0.85315947827720917</v>
      </c>
    </row>
    <row r="171" spans="2:14" x14ac:dyDescent="0.25">
      <c r="B171" s="61"/>
      <c r="C171" s="55" t="s">
        <v>3</v>
      </c>
      <c r="D171" s="42" t="s">
        <v>360</v>
      </c>
      <c r="E171" s="1">
        <v>39.663313535419661</v>
      </c>
      <c r="F171" s="56">
        <v>1</v>
      </c>
      <c r="G171" s="1">
        <v>1.8705338377469525</v>
      </c>
      <c r="H171" s="56">
        <v>0.33333333333333337</v>
      </c>
      <c r="J171" s="56">
        <v>0</v>
      </c>
      <c r="K171" s="1">
        <v>4.3947700272117878</v>
      </c>
      <c r="L171" s="56">
        <v>0.33333333333333331</v>
      </c>
      <c r="M171" s="1">
        <v>45.9286174003784</v>
      </c>
      <c r="N171" s="56">
        <v>0.66544659345712676</v>
      </c>
    </row>
    <row r="172" spans="2:14" x14ac:dyDescent="0.25">
      <c r="B172" s="61"/>
      <c r="C172" s="55"/>
      <c r="D172" s="42" t="s">
        <v>362</v>
      </c>
      <c r="F172" s="56">
        <v>0</v>
      </c>
      <c r="G172" s="1">
        <v>3.741067675493905</v>
      </c>
      <c r="H172" s="56">
        <v>0.66666666666666674</v>
      </c>
      <c r="I172" s="1">
        <v>10.560013756735067</v>
      </c>
      <c r="J172" s="56">
        <v>1</v>
      </c>
      <c r="K172" s="1">
        <v>8.7895400544235756</v>
      </c>
      <c r="L172" s="56">
        <v>0.66666666666666663</v>
      </c>
      <c r="M172" s="1">
        <v>23.090621486652548</v>
      </c>
      <c r="N172" s="56">
        <v>0.33455340654287319</v>
      </c>
    </row>
    <row r="173" spans="2:14" x14ac:dyDescent="0.25">
      <c r="B173" s="61"/>
      <c r="C173" s="55" t="s">
        <v>370</v>
      </c>
      <c r="D173" s="55"/>
      <c r="E173" s="63">
        <v>39.663313535419661</v>
      </c>
      <c r="F173" s="64">
        <v>4.5801526717557321E-2</v>
      </c>
      <c r="G173" s="63">
        <v>5.6116015132408572</v>
      </c>
      <c r="H173" s="64">
        <v>8.3333333333333343E-2</v>
      </c>
      <c r="I173" s="63">
        <v>10.560013756735067</v>
      </c>
      <c r="J173" s="64">
        <v>0.11363636363636363</v>
      </c>
      <c r="K173" s="63">
        <v>13.184310081635363</v>
      </c>
      <c r="L173" s="64">
        <v>0.31578947368421051</v>
      </c>
      <c r="M173" s="63">
        <v>69.019238887030951</v>
      </c>
      <c r="N173" s="64">
        <v>6.4624755512201315E-2</v>
      </c>
    </row>
    <row r="174" spans="2:14" x14ac:dyDescent="0.25">
      <c r="B174" s="61"/>
      <c r="C174" s="55" t="s">
        <v>6</v>
      </c>
      <c r="D174" s="42" t="s">
        <v>360</v>
      </c>
      <c r="G174" s="1">
        <v>1.8705338377469525</v>
      </c>
      <c r="H174" s="56">
        <v>7.6923076923076927E-2</v>
      </c>
      <c r="J174" s="56">
        <v>0</v>
      </c>
      <c r="L174" s="56">
        <v>0</v>
      </c>
      <c r="M174" s="1">
        <v>1.8705338377469525</v>
      </c>
      <c r="N174" s="56">
        <v>2.8834267802746016E-2</v>
      </c>
    </row>
    <row r="175" spans="2:14" x14ac:dyDescent="0.25">
      <c r="B175" s="61"/>
      <c r="C175" s="55"/>
      <c r="D175" s="42" t="s">
        <v>369</v>
      </c>
      <c r="H175" s="56">
        <v>0</v>
      </c>
      <c r="I175" s="1">
        <v>2.1120027513470134</v>
      </c>
      <c r="J175" s="56">
        <v>7.1428571428571425E-2</v>
      </c>
      <c r="L175" s="56">
        <v>0</v>
      </c>
      <c r="M175" s="1">
        <v>2.1120027513470134</v>
      </c>
      <c r="N175" s="56">
        <v>3.255650964637323E-2</v>
      </c>
    </row>
    <row r="176" spans="2:14" x14ac:dyDescent="0.25">
      <c r="B176" s="61"/>
      <c r="C176" s="55"/>
      <c r="D176" s="42" t="s">
        <v>362</v>
      </c>
      <c r="G176" s="1">
        <v>18.705338377469523</v>
      </c>
      <c r="H176" s="56">
        <v>0.76923076923076927</v>
      </c>
      <c r="I176" s="1">
        <v>27.456035767511175</v>
      </c>
      <c r="J176" s="56">
        <v>0.9285714285714286</v>
      </c>
      <c r="K176" s="1">
        <v>10.986925068029469</v>
      </c>
      <c r="L176" s="56">
        <v>1</v>
      </c>
      <c r="M176" s="1">
        <v>57.148299213010169</v>
      </c>
      <c r="N176" s="56">
        <v>0.88094068694538874</v>
      </c>
    </row>
    <row r="177" spans="2:14" x14ac:dyDescent="0.25">
      <c r="B177" s="61"/>
      <c r="C177" s="55"/>
      <c r="D177" s="42" t="s">
        <v>366</v>
      </c>
      <c r="G177" s="1">
        <v>3.741067675493905</v>
      </c>
      <c r="H177" s="56">
        <v>0.15384615384615385</v>
      </c>
      <c r="J177" s="56">
        <v>0</v>
      </c>
      <c r="L177" s="56">
        <v>0</v>
      </c>
      <c r="M177" s="1">
        <v>3.741067675493905</v>
      </c>
      <c r="N177" s="56">
        <v>5.7668535605492031E-2</v>
      </c>
    </row>
    <row r="178" spans="2:14" x14ac:dyDescent="0.25">
      <c r="B178" s="61"/>
      <c r="C178" s="55" t="s">
        <v>371</v>
      </c>
      <c r="D178" s="55"/>
      <c r="E178" s="63"/>
      <c r="F178" s="64">
        <v>0</v>
      </c>
      <c r="G178" s="63">
        <v>24.31693989071038</v>
      </c>
      <c r="H178" s="64">
        <v>0.36111111111111116</v>
      </c>
      <c r="I178" s="63">
        <v>29.568038518858188</v>
      </c>
      <c r="J178" s="64">
        <v>0.31818181818181818</v>
      </c>
      <c r="K178" s="63">
        <v>10.986925068029469</v>
      </c>
      <c r="L178" s="64">
        <v>0.26315789473684209</v>
      </c>
      <c r="M178" s="63">
        <v>64.871903477598039</v>
      </c>
      <c r="N178" s="64">
        <v>6.0741482656927054E-2</v>
      </c>
    </row>
    <row r="179" spans="2:14" x14ac:dyDescent="0.25">
      <c r="B179" s="61"/>
      <c r="C179" s="55" t="s">
        <v>5</v>
      </c>
      <c r="D179" s="42" t="s">
        <v>360</v>
      </c>
      <c r="G179" s="1">
        <v>1.8705338377469525</v>
      </c>
      <c r="H179" s="56">
        <v>0.33333333333333337</v>
      </c>
      <c r="J179" s="56">
        <v>0</v>
      </c>
      <c r="L179" s="56">
        <v>0</v>
      </c>
      <c r="M179" s="1">
        <v>1.8705338377469525</v>
      </c>
      <c r="N179" s="56">
        <v>8.1559702482692953E-2</v>
      </c>
    </row>
    <row r="180" spans="2:14" x14ac:dyDescent="0.25">
      <c r="B180" s="61"/>
      <c r="C180" s="55"/>
      <c r="D180" s="42" t="s">
        <v>362</v>
      </c>
      <c r="G180" s="1">
        <v>3.741067675493905</v>
      </c>
      <c r="H180" s="56">
        <v>0.66666666666666674</v>
      </c>
      <c r="I180" s="1">
        <v>6.3360082540410403</v>
      </c>
      <c r="J180" s="56">
        <v>1</v>
      </c>
      <c r="K180" s="1">
        <v>8.7895400544235756</v>
      </c>
      <c r="L180" s="56">
        <v>0.8</v>
      </c>
      <c r="M180" s="1">
        <v>18.866615983958521</v>
      </c>
      <c r="N180" s="56">
        <v>0.82262911017974349</v>
      </c>
    </row>
    <row r="181" spans="2:14" x14ac:dyDescent="0.25">
      <c r="B181" s="61"/>
      <c r="C181" s="55"/>
      <c r="D181" s="42" t="s">
        <v>366</v>
      </c>
      <c r="H181" s="56">
        <v>0</v>
      </c>
      <c r="J181" s="56">
        <v>0</v>
      </c>
      <c r="K181" s="1">
        <v>2.1973850136058939</v>
      </c>
      <c r="L181" s="56">
        <v>0.2</v>
      </c>
      <c r="M181" s="1">
        <v>2.1973850136058939</v>
      </c>
      <c r="N181" s="56">
        <v>9.5811187337563511E-2</v>
      </c>
    </row>
    <row r="182" spans="2:14" x14ac:dyDescent="0.25">
      <c r="B182" s="57"/>
      <c r="C182" s="55" t="s">
        <v>368</v>
      </c>
      <c r="D182" s="55"/>
      <c r="E182" s="63"/>
      <c r="F182" s="64">
        <v>0</v>
      </c>
      <c r="G182" s="63">
        <v>5.6116015132408572</v>
      </c>
      <c r="H182" s="64">
        <v>8.3333333333333343E-2</v>
      </c>
      <c r="I182" s="63">
        <v>6.3360082540410403</v>
      </c>
      <c r="J182" s="64">
        <v>6.8181818181818177E-2</v>
      </c>
      <c r="K182" s="63">
        <v>10.986925068029469</v>
      </c>
      <c r="L182" s="64">
        <v>0.26315789473684209</v>
      </c>
      <c r="M182" s="63">
        <v>22.934534835311368</v>
      </c>
      <c r="N182" s="64">
        <v>2.1474283553662349E-2</v>
      </c>
    </row>
    <row r="183" spans="2:14" x14ac:dyDescent="0.25">
      <c r="B183" s="58" t="s">
        <v>712</v>
      </c>
      <c r="C183" s="58"/>
      <c r="D183" s="58"/>
      <c r="E183" s="59">
        <v>865.98234552332792</v>
      </c>
      <c r="F183" s="60">
        <v>1.6608297347217613E-2</v>
      </c>
      <c r="G183" s="59">
        <v>67.339218158890276</v>
      </c>
      <c r="H183" s="60">
        <v>4.8966659987709216E-3</v>
      </c>
      <c r="I183" s="59">
        <v>92.928121059268591</v>
      </c>
      <c r="J183" s="60">
        <v>6.215891059113042E-3</v>
      </c>
      <c r="K183" s="59">
        <v>41.750315258511989</v>
      </c>
      <c r="L183" s="60">
        <v>3.7782791830010638E-3</v>
      </c>
      <c r="M183" s="59">
        <v>1067.9999999999991</v>
      </c>
      <c r="N183" s="60">
        <v>1.1622114243704263E-2</v>
      </c>
    </row>
    <row r="184" spans="2:14" x14ac:dyDescent="0.25">
      <c r="B184" s="61" t="s">
        <v>713</v>
      </c>
      <c r="C184" s="55" t="s">
        <v>2</v>
      </c>
      <c r="D184" s="42" t="s">
        <v>363</v>
      </c>
      <c r="F184" s="56">
        <v>0</v>
      </c>
      <c r="H184" s="56">
        <v>0</v>
      </c>
      <c r="I184" s="1">
        <v>2.8784688995215308</v>
      </c>
      <c r="J184" s="56">
        <v>4.3478260869565223E-2</v>
      </c>
      <c r="K184" s="1">
        <v>3.4105263157894736</v>
      </c>
      <c r="L184" s="56">
        <v>4.9999999999999996E-2</v>
      </c>
      <c r="M184" s="1">
        <v>6.2889952153110045</v>
      </c>
      <c r="N184" s="56">
        <v>1.3760829062272341E-2</v>
      </c>
    </row>
    <row r="185" spans="2:14" x14ac:dyDescent="0.25">
      <c r="B185" s="61"/>
      <c r="C185" s="55"/>
      <c r="D185" s="42" t="s">
        <v>361</v>
      </c>
      <c r="E185" s="1">
        <v>16.197925470610834</v>
      </c>
      <c r="F185" s="56">
        <v>5.0420168067226857E-2</v>
      </c>
      <c r="G185" s="1">
        <v>0.33684210526315789</v>
      </c>
      <c r="H185" s="56">
        <v>0.25000000000000006</v>
      </c>
      <c r="I185" s="1">
        <v>11.513875598086123</v>
      </c>
      <c r="J185" s="56">
        <v>0.17391304347826089</v>
      </c>
      <c r="K185" s="1">
        <v>13.642105263157895</v>
      </c>
      <c r="L185" s="56">
        <v>0.19999999999999998</v>
      </c>
      <c r="M185" s="1">
        <v>41.69074843711801</v>
      </c>
      <c r="N185" s="56">
        <v>9.1222722085185753E-2</v>
      </c>
    </row>
    <row r="186" spans="2:14" x14ac:dyDescent="0.25">
      <c r="B186" s="61"/>
      <c r="C186" s="55"/>
      <c r="D186" s="42" t="s">
        <v>360</v>
      </c>
      <c r="E186" s="1">
        <v>269.96542451018081</v>
      </c>
      <c r="F186" s="56">
        <v>0.84033613445378175</v>
      </c>
      <c r="G186" s="1">
        <v>0.53894736842105262</v>
      </c>
      <c r="H186" s="56">
        <v>0.40000000000000008</v>
      </c>
      <c r="I186" s="1">
        <v>25.906220095693776</v>
      </c>
      <c r="J186" s="56">
        <v>0.39130434782608697</v>
      </c>
      <c r="K186" s="1">
        <v>23.873684210526321</v>
      </c>
      <c r="L186" s="56">
        <v>0.35000000000000003</v>
      </c>
      <c r="M186" s="1">
        <v>320.28427618482198</v>
      </c>
      <c r="N186" s="56">
        <v>0.70080784370496696</v>
      </c>
    </row>
    <row r="187" spans="2:14" x14ac:dyDescent="0.25">
      <c r="B187" s="61"/>
      <c r="C187" s="55"/>
      <c r="D187" s="42" t="s">
        <v>369</v>
      </c>
      <c r="F187" s="56">
        <v>0</v>
      </c>
      <c r="H187" s="56">
        <v>0</v>
      </c>
      <c r="I187" s="1">
        <v>8.6354066985645925</v>
      </c>
      <c r="J187" s="56">
        <v>0.13043478260869568</v>
      </c>
      <c r="L187" s="56">
        <v>0</v>
      </c>
      <c r="M187" s="1">
        <v>8.6354066985645925</v>
      </c>
      <c r="N187" s="56">
        <v>1.8894966746492027E-2</v>
      </c>
    </row>
    <row r="188" spans="2:14" x14ac:dyDescent="0.25">
      <c r="B188" s="61"/>
      <c r="C188" s="55"/>
      <c r="D188" s="42" t="s">
        <v>365</v>
      </c>
      <c r="E188" s="1">
        <v>8.0989627353054168</v>
      </c>
      <c r="F188" s="56">
        <v>2.5210084033613429E-2</v>
      </c>
      <c r="G188" s="1">
        <v>6.7368421052631577E-2</v>
      </c>
      <c r="H188" s="56">
        <v>5.000000000000001E-2</v>
      </c>
      <c r="J188" s="56">
        <v>0</v>
      </c>
      <c r="K188" s="1">
        <v>3.4105263157894736</v>
      </c>
      <c r="L188" s="56">
        <v>4.9999999999999996E-2</v>
      </c>
      <c r="M188" s="1">
        <v>11.576857472147521</v>
      </c>
      <c r="N188" s="56">
        <v>2.5331098418498992E-2</v>
      </c>
    </row>
    <row r="189" spans="2:14" x14ac:dyDescent="0.25">
      <c r="B189" s="61"/>
      <c r="C189" s="55"/>
      <c r="D189" s="42" t="s">
        <v>364</v>
      </c>
      <c r="E189" s="1">
        <v>2.6996542451018057</v>
      </c>
      <c r="F189" s="56">
        <v>8.4033613445378096E-3</v>
      </c>
      <c r="G189" s="1">
        <v>6.7368421052631577E-2</v>
      </c>
      <c r="H189" s="56">
        <v>5.000000000000001E-2</v>
      </c>
      <c r="I189" s="1">
        <v>2.8784688995215308</v>
      </c>
      <c r="J189" s="56">
        <v>4.3478260869565223E-2</v>
      </c>
      <c r="L189" s="56">
        <v>0</v>
      </c>
      <c r="M189" s="1">
        <v>5.6454915656759681</v>
      </c>
      <c r="N189" s="56">
        <v>1.2352791145179058E-2</v>
      </c>
    </row>
    <row r="190" spans="2:14" x14ac:dyDescent="0.25">
      <c r="B190" s="61"/>
      <c r="C190" s="55"/>
      <c r="D190" s="42" t="s">
        <v>362</v>
      </c>
      <c r="E190" s="1">
        <v>18.897579715712638</v>
      </c>
      <c r="F190" s="56">
        <v>5.8823529411764663E-2</v>
      </c>
      <c r="G190" s="1">
        <v>0.33684210526315789</v>
      </c>
      <c r="H190" s="56">
        <v>0.25000000000000006</v>
      </c>
      <c r="I190" s="1">
        <v>14.392344497607654</v>
      </c>
      <c r="J190" s="56">
        <v>0.21739130434782611</v>
      </c>
      <c r="K190" s="1">
        <v>23.873684210526321</v>
      </c>
      <c r="L190" s="56">
        <v>0.35000000000000003</v>
      </c>
      <c r="M190" s="1">
        <v>57.50045052910977</v>
      </c>
      <c r="N190" s="56">
        <v>0.1258156261286959</v>
      </c>
    </row>
    <row r="191" spans="2:14" x14ac:dyDescent="0.25">
      <c r="B191" s="61"/>
      <c r="C191" s="55"/>
      <c r="D191" s="42" t="s">
        <v>366</v>
      </c>
      <c r="E191" s="1">
        <v>5.3993084902036115</v>
      </c>
      <c r="F191" s="56">
        <v>1.6806722689075619E-2</v>
      </c>
      <c r="H191" s="56">
        <v>0</v>
      </c>
      <c r="J191" s="56">
        <v>0</v>
      </c>
      <c r="L191" s="56">
        <v>0</v>
      </c>
      <c r="M191" s="1">
        <v>5.3993084902036115</v>
      </c>
      <c r="N191" s="56">
        <v>1.1814122708708947E-2</v>
      </c>
    </row>
    <row r="192" spans="2:14" x14ac:dyDescent="0.25">
      <c r="B192" s="61"/>
      <c r="C192" s="55" t="s">
        <v>367</v>
      </c>
      <c r="D192" s="55"/>
      <c r="E192" s="63">
        <v>321.25885516711509</v>
      </c>
      <c r="F192" s="64">
        <v>0.87500000000000033</v>
      </c>
      <c r="G192" s="63">
        <v>1.3473684210526313</v>
      </c>
      <c r="H192" s="64">
        <v>0.66666666666666663</v>
      </c>
      <c r="I192" s="63">
        <v>66.204784688995204</v>
      </c>
      <c r="J192" s="64">
        <v>0.69696969696969691</v>
      </c>
      <c r="K192" s="63">
        <v>68.21052631578948</v>
      </c>
      <c r="L192" s="64">
        <v>0.625</v>
      </c>
      <c r="M192" s="63">
        <v>457.02153459295249</v>
      </c>
      <c r="N192" s="64">
        <v>0.79717645031447748</v>
      </c>
    </row>
    <row r="193" spans="2:14" x14ac:dyDescent="0.25">
      <c r="B193" s="61"/>
      <c r="C193" s="55" t="s">
        <v>3</v>
      </c>
      <c r="D193" s="42" t="s">
        <v>363</v>
      </c>
      <c r="F193" s="56">
        <v>0</v>
      </c>
      <c r="G193" s="1">
        <v>0.26947368421052631</v>
      </c>
      <c r="H193" s="56">
        <v>0.5714285714285714</v>
      </c>
      <c r="I193" s="1">
        <v>5.7569377990430617</v>
      </c>
      <c r="J193" s="56">
        <v>0.4</v>
      </c>
      <c r="K193" s="1">
        <v>6.8210526315789473</v>
      </c>
      <c r="L193" s="56">
        <v>0.22222222222222221</v>
      </c>
      <c r="M193" s="1">
        <v>12.847464114832535</v>
      </c>
      <c r="N193" s="56">
        <v>0.15413167816687445</v>
      </c>
    </row>
    <row r="194" spans="2:14" x14ac:dyDescent="0.25">
      <c r="B194" s="61"/>
      <c r="C194" s="55"/>
      <c r="D194" s="42" t="s">
        <v>360</v>
      </c>
      <c r="E194" s="1">
        <v>24.296888205916247</v>
      </c>
      <c r="F194" s="56">
        <v>0.6428571428571429</v>
      </c>
      <c r="G194" s="1">
        <v>6.7368421052631577E-2</v>
      </c>
      <c r="H194" s="56">
        <v>0.14285714285714285</v>
      </c>
      <c r="I194" s="1">
        <v>5.7569377990430617</v>
      </c>
      <c r="J194" s="56">
        <v>0.4</v>
      </c>
      <c r="K194" s="1">
        <v>3.4105263157894736</v>
      </c>
      <c r="L194" s="56">
        <v>0.1111111111111111</v>
      </c>
      <c r="M194" s="1">
        <v>33.531720741801415</v>
      </c>
      <c r="N194" s="56">
        <v>0.40228175331425803</v>
      </c>
    </row>
    <row r="195" spans="2:14" x14ac:dyDescent="0.25">
      <c r="B195" s="61"/>
      <c r="C195" s="55"/>
      <c r="D195" s="42" t="s">
        <v>364</v>
      </c>
      <c r="E195" s="1">
        <v>2.6996542451018057</v>
      </c>
      <c r="F195" s="56">
        <v>7.1428571428571452E-2</v>
      </c>
      <c r="H195" s="56">
        <v>0</v>
      </c>
      <c r="J195" s="56">
        <v>0</v>
      </c>
      <c r="L195" s="56">
        <v>0</v>
      </c>
      <c r="M195" s="1">
        <v>2.6996542451018057</v>
      </c>
      <c r="N195" s="56">
        <v>3.2387888812039835E-2</v>
      </c>
    </row>
    <row r="196" spans="2:14" x14ac:dyDescent="0.25">
      <c r="B196" s="61"/>
      <c r="C196" s="55"/>
      <c r="D196" s="42" t="s">
        <v>362</v>
      </c>
      <c r="E196" s="1">
        <v>8.0989627353054168</v>
      </c>
      <c r="F196" s="56">
        <v>0.21428571428571433</v>
      </c>
      <c r="G196" s="1">
        <v>0.13473684210526315</v>
      </c>
      <c r="H196" s="56">
        <v>0.2857142857142857</v>
      </c>
      <c r="J196" s="56">
        <v>0</v>
      </c>
      <c r="K196" s="1">
        <v>20.463157894736845</v>
      </c>
      <c r="L196" s="56">
        <v>0.66666666666666674</v>
      </c>
      <c r="M196" s="1">
        <v>28.696857472147528</v>
      </c>
      <c r="N196" s="56">
        <v>0.34427765361034934</v>
      </c>
    </row>
    <row r="197" spans="2:14" x14ac:dyDescent="0.25">
      <c r="B197" s="61"/>
      <c r="C197" s="55"/>
      <c r="D197" s="42" t="s">
        <v>366</v>
      </c>
      <c r="E197" s="1">
        <v>2.6996542451018057</v>
      </c>
      <c r="F197" s="56">
        <v>7.1428571428571452E-2</v>
      </c>
      <c r="H197" s="56">
        <v>0</v>
      </c>
      <c r="I197" s="1">
        <v>2.8784688995215308</v>
      </c>
      <c r="J197" s="56">
        <v>0.2</v>
      </c>
      <c r="L197" s="56">
        <v>0</v>
      </c>
      <c r="M197" s="1">
        <v>5.578123144623337</v>
      </c>
      <c r="N197" s="56">
        <v>6.6921026096478403E-2</v>
      </c>
    </row>
    <row r="198" spans="2:14" x14ac:dyDescent="0.25">
      <c r="B198" s="61"/>
      <c r="C198" s="55" t="s">
        <v>370</v>
      </c>
      <c r="D198" s="55"/>
      <c r="E198" s="63">
        <v>37.795159431425269</v>
      </c>
      <c r="F198" s="64">
        <v>0.10294117647058817</v>
      </c>
      <c r="G198" s="63">
        <v>0.47157894736842104</v>
      </c>
      <c r="H198" s="64">
        <v>0.23333333333333336</v>
      </c>
      <c r="I198" s="63">
        <v>14.392344497607654</v>
      </c>
      <c r="J198" s="64">
        <v>0.15151515151515152</v>
      </c>
      <c r="K198" s="63">
        <v>30.694736842105264</v>
      </c>
      <c r="L198" s="64">
        <v>0.28125</v>
      </c>
      <c r="M198" s="63">
        <v>83.353819718506614</v>
      </c>
      <c r="N198" s="64">
        <v>0.14539293467327274</v>
      </c>
    </row>
    <row r="199" spans="2:14" x14ac:dyDescent="0.25">
      <c r="B199" s="61"/>
      <c r="C199" s="55" t="s">
        <v>6</v>
      </c>
      <c r="D199" s="42" t="s">
        <v>362</v>
      </c>
      <c r="E199" s="1">
        <v>8.0989627353054168</v>
      </c>
      <c r="F199" s="56">
        <v>1</v>
      </c>
      <c r="G199" s="1">
        <v>0.13473684210526315</v>
      </c>
      <c r="H199" s="56">
        <v>1</v>
      </c>
      <c r="I199" s="1">
        <v>11.513875598086123</v>
      </c>
      <c r="J199" s="56">
        <v>1</v>
      </c>
      <c r="K199" s="1">
        <v>10.231578947368421</v>
      </c>
      <c r="L199" s="56">
        <v>1</v>
      </c>
      <c r="M199" s="1">
        <v>29.979154122865225</v>
      </c>
      <c r="N199" s="56">
        <v>1</v>
      </c>
    </row>
    <row r="200" spans="2:14" x14ac:dyDescent="0.25">
      <c r="B200" s="61"/>
      <c r="C200" s="55" t="s">
        <v>371</v>
      </c>
      <c r="D200" s="55"/>
      <c r="E200" s="63">
        <v>8.0989627353054168</v>
      </c>
      <c r="F200" s="64">
        <v>2.2058823529411756E-2</v>
      </c>
      <c r="G200" s="63">
        <v>0.13473684210526315</v>
      </c>
      <c r="H200" s="64">
        <v>6.666666666666668E-2</v>
      </c>
      <c r="I200" s="63">
        <v>11.513875598086123</v>
      </c>
      <c r="J200" s="64">
        <v>0.1212121212121212</v>
      </c>
      <c r="K200" s="63">
        <v>10.231578947368421</v>
      </c>
      <c r="L200" s="64">
        <v>9.3749999999999986E-2</v>
      </c>
      <c r="M200" s="63">
        <v>29.979154122865225</v>
      </c>
      <c r="N200" s="64">
        <v>5.2292231017914192E-2</v>
      </c>
    </row>
    <row r="201" spans="2:14" x14ac:dyDescent="0.25">
      <c r="B201" s="61"/>
      <c r="C201" s="55" t="s">
        <v>5</v>
      </c>
      <c r="D201" s="42" t="s">
        <v>362</v>
      </c>
      <c r="G201" s="1">
        <v>6.7368421052631577E-2</v>
      </c>
      <c r="H201" s="56">
        <v>1</v>
      </c>
      <c r="I201" s="1">
        <v>2.8784688995215308</v>
      </c>
      <c r="J201" s="56">
        <v>1</v>
      </c>
      <c r="M201" s="1">
        <v>2.9458373205741624</v>
      </c>
      <c r="N201" s="56">
        <v>1</v>
      </c>
    </row>
    <row r="202" spans="2:14" x14ac:dyDescent="0.25">
      <c r="B202" s="57"/>
      <c r="C202" s="55" t="s">
        <v>368</v>
      </c>
      <c r="D202" s="55"/>
      <c r="E202" s="63"/>
      <c r="F202" s="64">
        <v>0</v>
      </c>
      <c r="G202" s="63">
        <v>6.7368421052631577E-2</v>
      </c>
      <c r="H202" s="64">
        <v>3.333333333333334E-2</v>
      </c>
      <c r="I202" s="63">
        <v>2.8784688995215308</v>
      </c>
      <c r="J202" s="64">
        <v>3.03030303030303E-2</v>
      </c>
      <c r="K202" s="63"/>
      <c r="L202" s="64">
        <v>0</v>
      </c>
      <c r="M202" s="63">
        <v>2.9458373205741624</v>
      </c>
      <c r="N202" s="64">
        <v>5.1383839943358219E-3</v>
      </c>
    </row>
    <row r="203" spans="2:14" x14ac:dyDescent="0.25">
      <c r="B203" s="58" t="s">
        <v>714</v>
      </c>
      <c r="C203" s="58"/>
      <c r="D203" s="58"/>
      <c r="E203" s="59">
        <v>367.15297733384568</v>
      </c>
      <c r="F203" s="60">
        <v>7.0414666661498303E-3</v>
      </c>
      <c r="G203" s="59">
        <v>2.021052631578947</v>
      </c>
      <c r="H203" s="60">
        <v>1.4696368584838664E-4</v>
      </c>
      <c r="I203" s="59">
        <v>94.989473684210523</v>
      </c>
      <c r="J203" s="60">
        <v>6.3537733621769734E-3</v>
      </c>
      <c r="K203" s="59">
        <v>109.13684210526317</v>
      </c>
      <c r="L203" s="60">
        <v>9.8765591606094685E-3</v>
      </c>
      <c r="M203" s="59">
        <v>573.30034575489833</v>
      </c>
      <c r="N203" s="60">
        <v>6.2387285714593519E-3</v>
      </c>
    </row>
    <row r="204" spans="2:14" x14ac:dyDescent="0.25">
      <c r="B204" s="61" t="s">
        <v>715</v>
      </c>
      <c r="C204" s="55" t="s">
        <v>2</v>
      </c>
      <c r="D204" s="42" t="s">
        <v>363</v>
      </c>
      <c r="E204" s="1">
        <v>14.742448524461535</v>
      </c>
      <c r="F204" s="56">
        <v>2.2727272727272644E-3</v>
      </c>
      <c r="G204" s="1">
        <v>27.440637232462329</v>
      </c>
      <c r="H204" s="56">
        <v>1.7341040462427751E-2</v>
      </c>
      <c r="I204" s="1">
        <v>44.574434777581402</v>
      </c>
      <c r="J204" s="56">
        <v>4.3859649122806987E-2</v>
      </c>
      <c r="K204" s="1">
        <v>48.234376838763666</v>
      </c>
      <c r="L204" s="56">
        <v>6.4814814814814783E-2</v>
      </c>
      <c r="M204" s="1">
        <v>134.99189737326893</v>
      </c>
      <c r="N204" s="56">
        <v>1.3733242543832536E-2</v>
      </c>
    </row>
    <row r="205" spans="2:14" x14ac:dyDescent="0.25">
      <c r="B205" s="61"/>
      <c r="C205" s="55"/>
      <c r="D205" s="42" t="s">
        <v>361</v>
      </c>
      <c r="F205" s="56">
        <v>0</v>
      </c>
      <c r="H205" s="56">
        <v>0</v>
      </c>
      <c r="I205" s="1">
        <v>8.9148869555162804</v>
      </c>
      <c r="J205" s="56">
        <v>8.7719298245613978E-3</v>
      </c>
      <c r="L205" s="56">
        <v>0</v>
      </c>
      <c r="M205" s="1">
        <v>8.9148869555162804</v>
      </c>
      <c r="N205" s="56">
        <v>9.0694558112935691E-4</v>
      </c>
    </row>
    <row r="206" spans="2:14" x14ac:dyDescent="0.25">
      <c r="B206" s="61"/>
      <c r="C206" s="55"/>
      <c r="D206" s="42" t="s">
        <v>360</v>
      </c>
      <c r="E206" s="1">
        <v>5661.100233393252</v>
      </c>
      <c r="F206" s="56">
        <v>0.87272727272727302</v>
      </c>
      <c r="G206" s="1">
        <v>457.34395387437195</v>
      </c>
      <c r="H206" s="56">
        <v>0.28901734104046239</v>
      </c>
      <c r="I206" s="1">
        <v>418.99968690926562</v>
      </c>
      <c r="J206" s="56">
        <v>0.41228070175438614</v>
      </c>
      <c r="K206" s="1">
        <v>144.70313051629103</v>
      </c>
      <c r="L206" s="56">
        <v>0.19444444444444439</v>
      </c>
      <c r="M206" s="1">
        <v>6682.1470046931809</v>
      </c>
      <c r="N206" s="56">
        <v>0.67980039776200185</v>
      </c>
    </row>
    <row r="207" spans="2:14" x14ac:dyDescent="0.25">
      <c r="B207" s="61"/>
      <c r="C207" s="55"/>
      <c r="D207" s="42" t="s">
        <v>369</v>
      </c>
      <c r="E207" s="1">
        <v>44.227345573384603</v>
      </c>
      <c r="F207" s="56">
        <v>6.8181818181817936E-3</v>
      </c>
      <c r="G207" s="1">
        <v>64.028153542412099</v>
      </c>
      <c r="H207" s="56">
        <v>4.0462427745664754E-2</v>
      </c>
      <c r="I207" s="1">
        <v>26.744660866548841</v>
      </c>
      <c r="J207" s="56">
        <v>2.6315789473684192E-2</v>
      </c>
      <c r="K207" s="1">
        <v>13.781250525361049</v>
      </c>
      <c r="L207" s="56">
        <v>1.8518518518518511E-2</v>
      </c>
      <c r="M207" s="1">
        <v>148.78141050770662</v>
      </c>
      <c r="N207" s="56">
        <v>1.513610250892328E-2</v>
      </c>
    </row>
    <row r="208" spans="2:14" x14ac:dyDescent="0.25">
      <c r="B208" s="61"/>
      <c r="C208" s="55"/>
      <c r="D208" s="42" t="s">
        <v>365</v>
      </c>
      <c r="E208" s="1">
        <v>88.454691146769207</v>
      </c>
      <c r="F208" s="56">
        <v>1.3636363636363587E-2</v>
      </c>
      <c r="G208" s="1">
        <v>18.293758154974885</v>
      </c>
      <c r="H208" s="56">
        <v>1.15606936416185E-2</v>
      </c>
      <c r="J208" s="56">
        <v>0</v>
      </c>
      <c r="K208" s="1">
        <v>27.562501050722098</v>
      </c>
      <c r="L208" s="56">
        <v>3.7037037037037021E-2</v>
      </c>
      <c r="M208" s="1">
        <v>134.31095035246619</v>
      </c>
      <c r="N208" s="56">
        <v>1.3663967196362415E-2</v>
      </c>
    </row>
    <row r="209" spans="2:14" x14ac:dyDescent="0.25">
      <c r="B209" s="61"/>
      <c r="C209" s="55"/>
      <c r="D209" s="42" t="s">
        <v>364</v>
      </c>
      <c r="F209" s="56">
        <v>0</v>
      </c>
      <c r="G209" s="1">
        <v>45.73439538743721</v>
      </c>
      <c r="H209" s="56">
        <v>2.8901734104046249E-2</v>
      </c>
      <c r="I209" s="1">
        <v>8.9148869555162804</v>
      </c>
      <c r="J209" s="56">
        <v>8.7719298245613978E-3</v>
      </c>
      <c r="K209" s="1">
        <v>20.671875788041575</v>
      </c>
      <c r="L209" s="56">
        <v>2.7777777777777769E-2</v>
      </c>
      <c r="M209" s="1">
        <v>75.321158130995059</v>
      </c>
      <c r="N209" s="56">
        <v>7.6627097879442933E-3</v>
      </c>
    </row>
    <row r="210" spans="2:14" x14ac:dyDescent="0.25">
      <c r="B210" s="61"/>
      <c r="C210" s="55"/>
      <c r="D210" s="42" t="s">
        <v>362</v>
      </c>
      <c r="E210" s="1">
        <v>162.16693376907688</v>
      </c>
      <c r="F210" s="56">
        <v>2.4999999999999908E-2</v>
      </c>
      <c r="G210" s="1">
        <v>448.19707479688452</v>
      </c>
      <c r="H210" s="56">
        <v>0.28323699421965315</v>
      </c>
      <c r="I210" s="1">
        <v>267.44660866548861</v>
      </c>
      <c r="J210" s="56">
        <v>0.26315789473684209</v>
      </c>
      <c r="K210" s="1">
        <v>358.31251365938743</v>
      </c>
      <c r="L210" s="56">
        <v>0.48148148148148151</v>
      </c>
      <c r="M210" s="1">
        <v>1236.1231308908375</v>
      </c>
      <c r="N210" s="56">
        <v>0.12575553867225742</v>
      </c>
    </row>
    <row r="211" spans="2:14" x14ac:dyDescent="0.25">
      <c r="B211" s="61"/>
      <c r="C211" s="55"/>
      <c r="D211" s="42" t="s">
        <v>366</v>
      </c>
      <c r="E211" s="1">
        <v>515.98569835615331</v>
      </c>
      <c r="F211" s="56">
        <v>7.9545454545454197E-2</v>
      </c>
      <c r="G211" s="1">
        <v>521.37210741678405</v>
      </c>
      <c r="H211" s="56">
        <v>0.32947976878612717</v>
      </c>
      <c r="I211" s="1">
        <v>240.70194779893973</v>
      </c>
      <c r="J211" s="56">
        <v>0.23684210526315788</v>
      </c>
      <c r="K211" s="1">
        <v>130.92187999092999</v>
      </c>
      <c r="L211" s="56">
        <v>0.1759259259259259</v>
      </c>
      <c r="M211" s="1">
        <v>1408.981633562807</v>
      </c>
      <c r="N211" s="56">
        <v>0.14334109594754885</v>
      </c>
    </row>
    <row r="212" spans="2:14" x14ac:dyDescent="0.25">
      <c r="B212" s="61"/>
      <c r="C212" s="55" t="s">
        <v>367</v>
      </c>
      <c r="D212" s="55"/>
      <c r="E212" s="63">
        <v>6486.6773507630987</v>
      </c>
      <c r="F212" s="64">
        <v>0.90909090909090939</v>
      </c>
      <c r="G212" s="63">
        <v>1582.4100804053271</v>
      </c>
      <c r="H212" s="64">
        <v>0.58445945945945943</v>
      </c>
      <c r="I212" s="63">
        <v>1016.2971129288567</v>
      </c>
      <c r="J212" s="64">
        <v>0.40282685512367494</v>
      </c>
      <c r="K212" s="63">
        <v>744.18752836949693</v>
      </c>
      <c r="L212" s="64">
        <v>0.38434163701067631</v>
      </c>
      <c r="M212" s="63">
        <v>9829.572072466779</v>
      </c>
      <c r="N212" s="64">
        <v>0.68728653841887577</v>
      </c>
    </row>
    <row r="213" spans="2:14" x14ac:dyDescent="0.25">
      <c r="B213" s="61"/>
      <c r="C213" s="55" t="s">
        <v>3</v>
      </c>
      <c r="D213" s="42" t="s">
        <v>363</v>
      </c>
      <c r="F213" s="56">
        <v>0</v>
      </c>
      <c r="G213" s="1">
        <v>45.73439538743721</v>
      </c>
      <c r="H213" s="56">
        <v>0.15625</v>
      </c>
      <c r="I213" s="1">
        <v>80.233982599646524</v>
      </c>
      <c r="J213" s="56">
        <v>0.1451612903225806</v>
      </c>
      <c r="K213" s="1">
        <v>75.796877889485771</v>
      </c>
      <c r="L213" s="56">
        <v>0.11111111111111112</v>
      </c>
      <c r="M213" s="1">
        <v>201.76525587656948</v>
      </c>
      <c r="N213" s="56">
        <v>0.10091525507597078</v>
      </c>
    </row>
    <row r="214" spans="2:14" x14ac:dyDescent="0.25">
      <c r="B214" s="61"/>
      <c r="C214" s="55"/>
      <c r="D214" s="42" t="s">
        <v>360</v>
      </c>
      <c r="E214" s="1">
        <v>309.59141901369213</v>
      </c>
      <c r="F214" s="56">
        <v>0.65624999999999989</v>
      </c>
      <c r="G214" s="1">
        <v>18.293758154974885</v>
      </c>
      <c r="H214" s="56">
        <v>6.25E-2</v>
      </c>
      <c r="I214" s="1">
        <v>17.829773911032561</v>
      </c>
      <c r="J214" s="56">
        <v>3.2258064516129017E-2</v>
      </c>
      <c r="K214" s="1">
        <v>62.015627364124711</v>
      </c>
      <c r="L214" s="56">
        <v>9.0909090909090898E-2</v>
      </c>
      <c r="M214" s="1">
        <v>407.73057844382436</v>
      </c>
      <c r="N214" s="56">
        <v>0.20393122268336916</v>
      </c>
    </row>
    <row r="215" spans="2:14" x14ac:dyDescent="0.25">
      <c r="B215" s="61"/>
      <c r="C215" s="55"/>
      <c r="D215" s="42" t="s">
        <v>369</v>
      </c>
      <c r="F215" s="56">
        <v>0</v>
      </c>
      <c r="G215" s="1">
        <v>18.293758154974885</v>
      </c>
      <c r="H215" s="56">
        <v>6.25E-2</v>
      </c>
      <c r="I215" s="1">
        <v>8.9148869555162804</v>
      </c>
      <c r="J215" s="56">
        <v>1.6129032258064509E-2</v>
      </c>
      <c r="K215" s="1">
        <v>34.45312631340262</v>
      </c>
      <c r="L215" s="56">
        <v>5.0505050505050504E-2</v>
      </c>
      <c r="M215" s="1">
        <v>61.661771423893782</v>
      </c>
      <c r="N215" s="56">
        <v>3.0840856938645324E-2</v>
      </c>
    </row>
    <row r="216" spans="2:14" x14ac:dyDescent="0.25">
      <c r="B216" s="61"/>
      <c r="C216" s="55"/>
      <c r="D216" s="42" t="s">
        <v>365</v>
      </c>
      <c r="F216" s="56">
        <v>0</v>
      </c>
      <c r="G216" s="1">
        <v>9.1468790774874424</v>
      </c>
      <c r="H216" s="56">
        <v>3.125E-2</v>
      </c>
      <c r="J216" s="56">
        <v>0</v>
      </c>
      <c r="K216" s="1">
        <v>6.8906252626805244</v>
      </c>
      <c r="L216" s="56">
        <v>1.0101010101010102E-2</v>
      </c>
      <c r="M216" s="1">
        <v>16.037504340167967</v>
      </c>
      <c r="N216" s="56">
        <v>8.0213455693289321E-3</v>
      </c>
    </row>
    <row r="217" spans="2:14" x14ac:dyDescent="0.25">
      <c r="B217" s="61"/>
      <c r="C217" s="55"/>
      <c r="D217" s="42" t="s">
        <v>364</v>
      </c>
      <c r="F217" s="56">
        <v>0</v>
      </c>
      <c r="G217" s="1">
        <v>27.440637232462329</v>
      </c>
      <c r="H217" s="56">
        <v>9.375E-2</v>
      </c>
      <c r="J217" s="56">
        <v>0</v>
      </c>
      <c r="K217" s="1">
        <v>6.8906252626805244</v>
      </c>
      <c r="L217" s="56">
        <v>1.0101010101010102E-2</v>
      </c>
      <c r="M217" s="1">
        <v>34.331262495142852</v>
      </c>
      <c r="N217" s="56">
        <v>1.7171182901266697E-2</v>
      </c>
    </row>
    <row r="218" spans="2:14" x14ac:dyDescent="0.25">
      <c r="B218" s="61"/>
      <c r="C218" s="55"/>
      <c r="D218" s="42" t="s">
        <v>362</v>
      </c>
      <c r="E218" s="1">
        <v>117.93958819569228</v>
      </c>
      <c r="F218" s="56">
        <v>0.25000000000000006</v>
      </c>
      <c r="G218" s="1">
        <v>137.20318616231165</v>
      </c>
      <c r="H218" s="56">
        <v>0.46875000000000006</v>
      </c>
      <c r="I218" s="1">
        <v>312.02104344307008</v>
      </c>
      <c r="J218" s="56">
        <v>0.56451612903225834</v>
      </c>
      <c r="K218" s="1">
        <v>310.07813682062363</v>
      </c>
      <c r="L218" s="56">
        <v>0.45454545454545464</v>
      </c>
      <c r="M218" s="1">
        <v>877.24195462169757</v>
      </c>
      <c r="N218" s="56">
        <v>0.43876283470801591</v>
      </c>
    </row>
    <row r="219" spans="2:14" x14ac:dyDescent="0.25">
      <c r="B219" s="61"/>
      <c r="C219" s="55"/>
      <c r="D219" s="42" t="s">
        <v>366</v>
      </c>
      <c r="E219" s="1">
        <v>44.227345573384603</v>
      </c>
      <c r="F219" s="56">
        <v>9.3750000000000014E-2</v>
      </c>
      <c r="G219" s="1">
        <v>36.58751630994977</v>
      </c>
      <c r="H219" s="56">
        <v>0.125</v>
      </c>
      <c r="I219" s="1">
        <v>133.72330433274419</v>
      </c>
      <c r="J219" s="56">
        <v>0.24193548387096764</v>
      </c>
      <c r="K219" s="1">
        <v>186.04688209237412</v>
      </c>
      <c r="L219" s="56">
        <v>0.27272727272727271</v>
      </c>
      <c r="M219" s="1">
        <v>400.58504830845266</v>
      </c>
      <c r="N219" s="56">
        <v>0.20035730212340316</v>
      </c>
    </row>
    <row r="220" spans="2:14" x14ac:dyDescent="0.25">
      <c r="B220" s="61"/>
      <c r="C220" s="55" t="s">
        <v>370</v>
      </c>
      <c r="D220" s="55"/>
      <c r="E220" s="63">
        <v>471.75835278276901</v>
      </c>
      <c r="F220" s="64">
        <v>6.6115702479338609E-2</v>
      </c>
      <c r="G220" s="63">
        <v>292.70013047959816</v>
      </c>
      <c r="H220" s="64">
        <v>0.10810810810810813</v>
      </c>
      <c r="I220" s="63">
        <v>552.72299124200958</v>
      </c>
      <c r="J220" s="64">
        <v>0.2190812720848056</v>
      </c>
      <c r="K220" s="63">
        <v>682.17190100537186</v>
      </c>
      <c r="L220" s="64">
        <v>0.35231316725978645</v>
      </c>
      <c r="M220" s="63">
        <v>1999.3533755097487</v>
      </c>
      <c r="N220" s="64">
        <v>0.13979536956437877</v>
      </c>
    </row>
    <row r="221" spans="2:14" x14ac:dyDescent="0.25">
      <c r="B221" s="61"/>
      <c r="C221" s="55" t="s">
        <v>6</v>
      </c>
      <c r="D221" s="42" t="s">
        <v>363</v>
      </c>
      <c r="F221" s="56">
        <v>0</v>
      </c>
      <c r="G221" s="1">
        <v>9.1468790774874424</v>
      </c>
      <c r="H221" s="56">
        <v>2.9411764705882339E-2</v>
      </c>
      <c r="I221" s="1">
        <v>17.829773911032561</v>
      </c>
      <c r="J221" s="56">
        <v>4.7619047619047596E-2</v>
      </c>
      <c r="K221" s="1">
        <v>13.781250525361049</v>
      </c>
      <c r="L221" s="56">
        <v>5.1282051282051301E-2</v>
      </c>
      <c r="M221" s="1">
        <v>40.757903513881047</v>
      </c>
      <c r="N221" s="56">
        <v>3.965294375751266E-2</v>
      </c>
    </row>
    <row r="222" spans="2:14" x14ac:dyDescent="0.25">
      <c r="B222" s="61"/>
      <c r="C222" s="55"/>
      <c r="D222" s="42" t="s">
        <v>360</v>
      </c>
      <c r="F222" s="56">
        <v>0</v>
      </c>
      <c r="G222" s="1">
        <v>9.1468790774874424</v>
      </c>
      <c r="H222" s="56">
        <v>2.9411764705882339E-2</v>
      </c>
      <c r="I222" s="1">
        <v>26.744660866548841</v>
      </c>
      <c r="J222" s="56">
        <v>7.1428571428571397E-2</v>
      </c>
      <c r="L222" s="56">
        <v>0</v>
      </c>
      <c r="M222" s="1">
        <v>35.891539944036282</v>
      </c>
      <c r="N222" s="56">
        <v>3.4918508855262501E-2</v>
      </c>
    </row>
    <row r="223" spans="2:14" x14ac:dyDescent="0.25">
      <c r="B223" s="61"/>
      <c r="C223" s="55"/>
      <c r="D223" s="42" t="s">
        <v>369</v>
      </c>
      <c r="F223" s="56">
        <v>0</v>
      </c>
      <c r="G223" s="1">
        <v>9.1468790774874424</v>
      </c>
      <c r="H223" s="56">
        <v>2.9411764705882339E-2</v>
      </c>
      <c r="I223" s="1">
        <v>8.9148869555162804</v>
      </c>
      <c r="J223" s="56">
        <v>2.3809523809523798E-2</v>
      </c>
      <c r="K223" s="1">
        <v>6.8906252626805244</v>
      </c>
      <c r="L223" s="56">
        <v>2.5641025641025651E-2</v>
      </c>
      <c r="M223" s="1">
        <v>24.952391295684244</v>
      </c>
      <c r="N223" s="56">
        <v>2.4275924013761909E-2</v>
      </c>
    </row>
    <row r="224" spans="2:14" x14ac:dyDescent="0.25">
      <c r="B224" s="61"/>
      <c r="C224" s="55"/>
      <c r="D224" s="42" t="s">
        <v>364</v>
      </c>
      <c r="F224" s="56">
        <v>0</v>
      </c>
      <c r="H224" s="56">
        <v>0</v>
      </c>
      <c r="J224" s="56">
        <v>0</v>
      </c>
      <c r="K224" s="1">
        <v>13.781250525361049</v>
      </c>
      <c r="L224" s="56">
        <v>5.1282051282051301E-2</v>
      </c>
      <c r="M224" s="1">
        <v>13.781250525361049</v>
      </c>
      <c r="N224" s="56">
        <v>1.340763643066728E-2</v>
      </c>
    </row>
    <row r="225" spans="2:14" x14ac:dyDescent="0.25">
      <c r="B225" s="61"/>
      <c r="C225" s="55"/>
      <c r="D225" s="42" t="s">
        <v>362</v>
      </c>
      <c r="E225" s="1">
        <v>58.96979409784614</v>
      </c>
      <c r="F225" s="56">
        <v>0.8</v>
      </c>
      <c r="G225" s="1">
        <v>246.96573509216111</v>
      </c>
      <c r="H225" s="56">
        <v>0.79411764705882371</v>
      </c>
      <c r="I225" s="1">
        <v>276.36149562100491</v>
      </c>
      <c r="J225" s="56">
        <v>0.73809523809523825</v>
      </c>
      <c r="K225" s="1">
        <v>186.04688209237412</v>
      </c>
      <c r="L225" s="56">
        <v>0.6923076923076924</v>
      </c>
      <c r="M225" s="1">
        <v>768.34390690338614</v>
      </c>
      <c r="N225" s="56">
        <v>0.74751385866771192</v>
      </c>
    </row>
    <row r="226" spans="2:14" x14ac:dyDescent="0.25">
      <c r="B226" s="61"/>
      <c r="C226" s="55"/>
      <c r="D226" s="42" t="s">
        <v>366</v>
      </c>
      <c r="E226" s="1">
        <v>14.742448524461535</v>
      </c>
      <c r="F226" s="56">
        <v>0.2</v>
      </c>
      <c r="G226" s="1">
        <v>36.58751630994977</v>
      </c>
      <c r="H226" s="56">
        <v>0.11764705882352935</v>
      </c>
      <c r="I226" s="1">
        <v>44.574434777581402</v>
      </c>
      <c r="J226" s="56">
        <v>0.11904761904761899</v>
      </c>
      <c r="K226" s="1">
        <v>48.234376838763666</v>
      </c>
      <c r="L226" s="56">
        <v>0.17948717948717952</v>
      </c>
      <c r="M226" s="1">
        <v>144.13877645075638</v>
      </c>
      <c r="N226" s="56">
        <v>0.14023112827508361</v>
      </c>
    </row>
    <row r="227" spans="2:14" x14ac:dyDescent="0.25">
      <c r="B227" s="61"/>
      <c r="C227" s="55" t="s">
        <v>371</v>
      </c>
      <c r="D227" s="55"/>
      <c r="E227" s="63">
        <v>73.71224262230767</v>
      </c>
      <c r="F227" s="64">
        <v>1.033057851239666E-2</v>
      </c>
      <c r="G227" s="63">
        <v>310.99388863457318</v>
      </c>
      <c r="H227" s="64">
        <v>0.11486486486486494</v>
      </c>
      <c r="I227" s="63">
        <v>374.42525213168398</v>
      </c>
      <c r="J227" s="64">
        <v>0.14840989399293286</v>
      </c>
      <c r="K227" s="63">
        <v>268.73438524454036</v>
      </c>
      <c r="L227" s="64">
        <v>0.13879003558718855</v>
      </c>
      <c r="M227" s="63">
        <v>1027.8657686331053</v>
      </c>
      <c r="N227" s="64">
        <v>7.1868673516508427E-2</v>
      </c>
    </row>
    <row r="228" spans="2:14" x14ac:dyDescent="0.25">
      <c r="B228" s="61"/>
      <c r="C228" s="55" t="s">
        <v>5</v>
      </c>
      <c r="D228" s="42" t="s">
        <v>363</v>
      </c>
      <c r="F228" s="56">
        <v>0</v>
      </c>
      <c r="G228" s="1">
        <v>9.1468790774874424</v>
      </c>
      <c r="H228" s="56">
        <v>1.7543859649122813E-2</v>
      </c>
      <c r="I228" s="1">
        <v>8.9148869555162804</v>
      </c>
      <c r="J228" s="56">
        <v>1.5384615384615372E-2</v>
      </c>
      <c r="L228" s="56">
        <v>0</v>
      </c>
      <c r="M228" s="1">
        <v>18.061766033003721</v>
      </c>
      <c r="N228" s="56">
        <v>1.2497686313967499E-2</v>
      </c>
    </row>
    <row r="229" spans="2:14" x14ac:dyDescent="0.25">
      <c r="B229" s="61"/>
      <c r="C229" s="55"/>
      <c r="D229" s="42" t="s">
        <v>360</v>
      </c>
      <c r="F229" s="56">
        <v>0</v>
      </c>
      <c r="H229" s="56">
        <v>0</v>
      </c>
      <c r="I229" s="1">
        <v>17.829773911032561</v>
      </c>
      <c r="J229" s="56">
        <v>3.0769230769230743E-2</v>
      </c>
      <c r="L229" s="56">
        <v>0</v>
      </c>
      <c r="M229" s="1">
        <v>17.829773911032561</v>
      </c>
      <c r="N229" s="56">
        <v>1.2337161326410395E-2</v>
      </c>
    </row>
    <row r="230" spans="2:14" x14ac:dyDescent="0.25">
      <c r="B230" s="61"/>
      <c r="C230" s="55"/>
      <c r="D230" s="42" t="s">
        <v>362</v>
      </c>
      <c r="E230" s="1">
        <v>103.19713967123074</v>
      </c>
      <c r="F230" s="56">
        <v>1</v>
      </c>
      <c r="G230" s="1">
        <v>439.0501957193971</v>
      </c>
      <c r="H230" s="56">
        <v>0.84210526315789469</v>
      </c>
      <c r="I230" s="1">
        <v>472.48900864236339</v>
      </c>
      <c r="J230" s="56">
        <v>0.8153846153846156</v>
      </c>
      <c r="K230" s="1">
        <v>206.71875788041567</v>
      </c>
      <c r="L230" s="56">
        <v>0.8571428571428571</v>
      </c>
      <c r="M230" s="1">
        <v>1221.4551019134069</v>
      </c>
      <c r="N230" s="56">
        <v>0.84517553169579451</v>
      </c>
    </row>
    <row r="231" spans="2:14" x14ac:dyDescent="0.25">
      <c r="B231" s="61"/>
      <c r="C231" s="55"/>
      <c r="D231" s="42" t="s">
        <v>366</v>
      </c>
      <c r="F231" s="56">
        <v>0</v>
      </c>
      <c r="G231" s="1">
        <v>73.17503261989954</v>
      </c>
      <c r="H231" s="56">
        <v>0.1403508771929825</v>
      </c>
      <c r="I231" s="1">
        <v>80.233982599646524</v>
      </c>
      <c r="J231" s="56">
        <v>0.13846153846153836</v>
      </c>
      <c r="K231" s="1">
        <v>34.45312631340262</v>
      </c>
      <c r="L231" s="56">
        <v>0.14285714285714288</v>
      </c>
      <c r="M231" s="1">
        <v>187.86214153294867</v>
      </c>
      <c r="N231" s="56">
        <v>0.12998962066382747</v>
      </c>
    </row>
    <row r="232" spans="2:14" x14ac:dyDescent="0.25">
      <c r="B232" s="57"/>
      <c r="C232" s="55" t="s">
        <v>368</v>
      </c>
      <c r="D232" s="55"/>
      <c r="E232" s="63">
        <v>103.19713967123074</v>
      </c>
      <c r="F232" s="64">
        <v>1.4462809917355324E-2</v>
      </c>
      <c r="G232" s="63">
        <v>521.37210741678405</v>
      </c>
      <c r="H232" s="64">
        <v>0.19256756756756754</v>
      </c>
      <c r="I232" s="63">
        <v>579.4676521085587</v>
      </c>
      <c r="J232" s="64">
        <v>0.22968197879858662</v>
      </c>
      <c r="K232" s="63">
        <v>241.1718841938183</v>
      </c>
      <c r="L232" s="64">
        <v>0.12455516014234873</v>
      </c>
      <c r="M232" s="63">
        <v>1445.208783390392</v>
      </c>
      <c r="N232" s="64">
        <v>0.10104941850023699</v>
      </c>
    </row>
    <row r="233" spans="2:14" x14ac:dyDescent="0.25">
      <c r="B233" s="58" t="s">
        <v>716</v>
      </c>
      <c r="C233" s="58"/>
      <c r="D233" s="58"/>
      <c r="E233" s="59">
        <v>7135.3450858394062</v>
      </c>
      <c r="F233" s="60">
        <v>0.13684566835945564</v>
      </c>
      <c r="G233" s="59">
        <v>2707.4762069362823</v>
      </c>
      <c r="H233" s="60">
        <v>0.19687794196992556</v>
      </c>
      <c r="I233" s="59">
        <v>2522.9130084111089</v>
      </c>
      <c r="J233" s="60">
        <v>0.16875572467348915</v>
      </c>
      <c r="K233" s="59">
        <v>1936.2656988132273</v>
      </c>
      <c r="L233" s="60">
        <v>0.17522627882656527</v>
      </c>
      <c r="M233" s="59">
        <v>14302.000000000025</v>
      </c>
      <c r="N233" s="60">
        <v>0.15563621527477414</v>
      </c>
    </row>
    <row r="234" spans="2:14" x14ac:dyDescent="0.25">
      <c r="B234" s="61" t="s">
        <v>7</v>
      </c>
      <c r="C234" s="55" t="s">
        <v>2</v>
      </c>
      <c r="D234" s="42" t="s">
        <v>363</v>
      </c>
      <c r="E234" s="1">
        <v>17.421072811527964</v>
      </c>
      <c r="F234" s="56">
        <v>3.7453183520599152E-3</v>
      </c>
      <c r="G234" s="1">
        <v>19.923178305599013</v>
      </c>
      <c r="H234" s="56">
        <v>2.3809523809523812E-2</v>
      </c>
      <c r="I234" s="1">
        <v>72.604546041585948</v>
      </c>
      <c r="J234" s="56">
        <v>7.0707070707070691E-2</v>
      </c>
      <c r="K234" s="1">
        <v>39.286891385767788</v>
      </c>
      <c r="L234" s="56">
        <v>5.9999999999999963E-2</v>
      </c>
      <c r="M234" s="1">
        <v>149.23568854448069</v>
      </c>
      <c r="N234" s="56">
        <v>2.081443430116078E-2</v>
      </c>
    </row>
    <row r="235" spans="2:14" x14ac:dyDescent="0.25">
      <c r="B235" s="61"/>
      <c r="C235" s="55"/>
      <c r="D235" s="42" t="s">
        <v>361</v>
      </c>
      <c r="E235" s="1">
        <v>17.421072811527964</v>
      </c>
      <c r="F235" s="56">
        <v>3.7453183520599152E-3</v>
      </c>
      <c r="G235" s="1">
        <v>19.923178305599013</v>
      </c>
      <c r="H235" s="56">
        <v>2.3809523809523812E-2</v>
      </c>
      <c r="J235" s="56">
        <v>0</v>
      </c>
      <c r="K235" s="1">
        <v>19.643445692883894</v>
      </c>
      <c r="L235" s="56">
        <v>2.9999999999999982E-2</v>
      </c>
      <c r="M235" s="1">
        <v>56.987696810010867</v>
      </c>
      <c r="N235" s="56">
        <v>7.9482775386726344E-3</v>
      </c>
    </row>
    <row r="236" spans="2:14" x14ac:dyDescent="0.25">
      <c r="B236" s="61"/>
      <c r="C236" s="55"/>
      <c r="D236" s="42" t="s">
        <v>360</v>
      </c>
      <c r="E236" s="1">
        <v>4303.0049844474188</v>
      </c>
      <c r="F236" s="56">
        <v>0.92509363295880165</v>
      </c>
      <c r="G236" s="1">
        <v>378.5403878063812</v>
      </c>
      <c r="H236" s="56">
        <v>0.45238095238095238</v>
      </c>
      <c r="I236" s="1">
        <v>591.20844633862862</v>
      </c>
      <c r="J236" s="56">
        <v>0.5757575757575758</v>
      </c>
      <c r="K236" s="1">
        <v>202.98227215980037</v>
      </c>
      <c r="L236" s="56">
        <v>0.31000000000000005</v>
      </c>
      <c r="M236" s="1">
        <v>5475.7360907522298</v>
      </c>
      <c r="N236" s="56">
        <v>0.76372046273292349</v>
      </c>
    </row>
    <row r="237" spans="2:14" x14ac:dyDescent="0.25">
      <c r="B237" s="61"/>
      <c r="C237" s="55"/>
      <c r="D237" s="42" t="s">
        <v>369</v>
      </c>
      <c r="E237" s="1">
        <v>17.421072811527964</v>
      </c>
      <c r="F237" s="56">
        <v>3.7453183520599152E-3</v>
      </c>
      <c r="H237" s="56">
        <v>0</v>
      </c>
      <c r="I237" s="1">
        <v>10.37207800594085</v>
      </c>
      <c r="J237" s="56">
        <v>1.0101010101010098E-2</v>
      </c>
      <c r="K237" s="1">
        <v>13.095630461922596</v>
      </c>
      <c r="L237" s="56">
        <v>1.999999999999999E-2</v>
      </c>
      <c r="M237" s="1">
        <v>40.888781279391409</v>
      </c>
      <c r="N237" s="56">
        <v>5.7029043112616874E-3</v>
      </c>
    </row>
    <row r="238" spans="2:14" x14ac:dyDescent="0.25">
      <c r="B238" s="61"/>
      <c r="C238" s="55"/>
      <c r="D238" s="42" t="s">
        <v>365</v>
      </c>
      <c r="E238" s="1">
        <v>34.842145623055927</v>
      </c>
      <c r="F238" s="56">
        <v>7.4906367041198303E-3</v>
      </c>
      <c r="G238" s="1">
        <v>9.9615891527995064</v>
      </c>
      <c r="H238" s="56">
        <v>1.1904761904761906E-2</v>
      </c>
      <c r="I238" s="1">
        <v>10.37207800594085</v>
      </c>
      <c r="J238" s="56">
        <v>1.0101010101010098E-2</v>
      </c>
      <c r="K238" s="1">
        <v>19.643445692883894</v>
      </c>
      <c r="L238" s="56">
        <v>2.9999999999999982E-2</v>
      </c>
      <c r="M238" s="1">
        <v>74.819258474680169</v>
      </c>
      <c r="N238" s="56">
        <v>1.043530910850877E-2</v>
      </c>
    </row>
    <row r="239" spans="2:14" x14ac:dyDescent="0.25">
      <c r="B239" s="61"/>
      <c r="C239" s="55"/>
      <c r="D239" s="42" t="s">
        <v>364</v>
      </c>
      <c r="E239" s="1">
        <v>17.421072811527964</v>
      </c>
      <c r="F239" s="56">
        <v>3.7453183520599152E-3</v>
      </c>
      <c r="G239" s="1">
        <v>49.80794576399753</v>
      </c>
      <c r="H239" s="56">
        <v>5.9523809523809527E-2</v>
      </c>
      <c r="I239" s="1">
        <v>20.744156011881699</v>
      </c>
      <c r="J239" s="56">
        <v>2.0202020202020197E-2</v>
      </c>
      <c r="K239" s="1">
        <v>39.286891385767788</v>
      </c>
      <c r="L239" s="56">
        <v>5.9999999999999963E-2</v>
      </c>
      <c r="M239" s="1">
        <v>127.26006597317497</v>
      </c>
      <c r="N239" s="56">
        <v>1.774941576103313E-2</v>
      </c>
    </row>
    <row r="240" spans="2:14" x14ac:dyDescent="0.25">
      <c r="B240" s="61"/>
      <c r="C240" s="55"/>
      <c r="D240" s="42" t="s">
        <v>362</v>
      </c>
      <c r="E240" s="1">
        <v>209.05287373833551</v>
      </c>
      <c r="F240" s="56">
        <v>4.4943820224718968E-2</v>
      </c>
      <c r="G240" s="1">
        <v>338.69403119518324</v>
      </c>
      <c r="H240" s="56">
        <v>0.40476190476190482</v>
      </c>
      <c r="I240" s="1">
        <v>217.81363812475797</v>
      </c>
      <c r="J240" s="56">
        <v>0.21212121212121221</v>
      </c>
      <c r="K240" s="1">
        <v>307.74731585518123</v>
      </c>
      <c r="L240" s="56">
        <v>0.47000000000000008</v>
      </c>
      <c r="M240" s="1">
        <v>1073.3078589134579</v>
      </c>
      <c r="N240" s="56">
        <v>0.1496980791401987</v>
      </c>
    </row>
    <row r="241" spans="2:14" x14ac:dyDescent="0.25">
      <c r="B241" s="61"/>
      <c r="C241" s="55"/>
      <c r="D241" s="42" t="s">
        <v>366</v>
      </c>
      <c r="E241" s="1">
        <v>34.842145623055927</v>
      </c>
      <c r="F241" s="56">
        <v>7.4906367041198303E-3</v>
      </c>
      <c r="G241" s="1">
        <v>19.923178305599013</v>
      </c>
      <c r="H241" s="56">
        <v>2.3809523809523812E-2</v>
      </c>
      <c r="I241" s="1">
        <v>103.7207800594085</v>
      </c>
      <c r="J241" s="56">
        <v>0.10101010101010099</v>
      </c>
      <c r="K241" s="1">
        <v>13.095630461922596</v>
      </c>
      <c r="L241" s="56">
        <v>1.999999999999999E-2</v>
      </c>
      <c r="M241" s="1">
        <v>171.58173444998602</v>
      </c>
      <c r="N241" s="56">
        <v>2.393111710624082E-2</v>
      </c>
    </row>
    <row r="242" spans="2:14" x14ac:dyDescent="0.25">
      <c r="B242" s="61"/>
      <c r="C242" s="55" t="s">
        <v>367</v>
      </c>
      <c r="D242" s="55"/>
      <c r="E242" s="63">
        <v>4651.4264406779785</v>
      </c>
      <c r="F242" s="64">
        <v>0.90508474576271192</v>
      </c>
      <c r="G242" s="63">
        <v>836.77348883515845</v>
      </c>
      <c r="H242" s="64">
        <v>0.53164556962025311</v>
      </c>
      <c r="I242" s="63">
        <v>1026.8357225881443</v>
      </c>
      <c r="J242" s="64">
        <v>0.56896551724137923</v>
      </c>
      <c r="K242" s="63">
        <v>654.78152309613017</v>
      </c>
      <c r="L242" s="64">
        <v>0.49751243781094517</v>
      </c>
      <c r="M242" s="63">
        <v>7169.8171751974114</v>
      </c>
      <c r="N242" s="64">
        <v>0.72908452056105355</v>
      </c>
    </row>
    <row r="243" spans="2:14" x14ac:dyDescent="0.25">
      <c r="B243" s="61"/>
      <c r="C243" s="55" t="s">
        <v>3</v>
      </c>
      <c r="D243" s="42" t="s">
        <v>363</v>
      </c>
      <c r="E243" s="1">
        <v>34.842145623055927</v>
      </c>
      <c r="F243" s="56">
        <v>7.6923076923076941E-2</v>
      </c>
      <c r="G243" s="1">
        <v>268.96290712558681</v>
      </c>
      <c r="H243" s="56">
        <v>0.4655172413793105</v>
      </c>
      <c r="I243" s="1">
        <v>155.58117008911279</v>
      </c>
      <c r="J243" s="56">
        <v>0.28301886792452818</v>
      </c>
      <c r="K243" s="1">
        <v>242.2691635455682</v>
      </c>
      <c r="L243" s="56">
        <v>0.40659340659340659</v>
      </c>
      <c r="M243" s="1">
        <v>701.65538638332373</v>
      </c>
      <c r="N243" s="56">
        <v>0.3224087507063314</v>
      </c>
    </row>
    <row r="244" spans="2:14" x14ac:dyDescent="0.25">
      <c r="B244" s="61"/>
      <c r="C244" s="55"/>
      <c r="D244" s="42" t="s">
        <v>360</v>
      </c>
      <c r="E244" s="1">
        <v>243.89501936139141</v>
      </c>
      <c r="F244" s="56">
        <v>0.53846153846153844</v>
      </c>
      <c r="G244" s="1">
        <v>79.692713222396051</v>
      </c>
      <c r="H244" s="56">
        <v>0.13793103448275859</v>
      </c>
      <c r="I244" s="1">
        <v>31.116234017822549</v>
      </c>
      <c r="J244" s="56">
        <v>5.6603773584905627E-2</v>
      </c>
      <c r="K244" s="1">
        <v>26.191260923845192</v>
      </c>
      <c r="L244" s="56">
        <v>4.3956043956043925E-2</v>
      </c>
      <c r="M244" s="1">
        <v>380.8952275254552</v>
      </c>
      <c r="N244" s="56">
        <v>0.17502032598862774</v>
      </c>
    </row>
    <row r="245" spans="2:14" x14ac:dyDescent="0.25">
      <c r="B245" s="61"/>
      <c r="C245" s="55"/>
      <c r="D245" s="42" t="s">
        <v>369</v>
      </c>
      <c r="E245" s="1">
        <v>17.421072811527964</v>
      </c>
      <c r="F245" s="56">
        <v>3.8461538461538471E-2</v>
      </c>
      <c r="H245" s="56">
        <v>0</v>
      </c>
      <c r="I245" s="1">
        <v>10.37207800594085</v>
      </c>
      <c r="J245" s="56">
        <v>1.8867924528301876E-2</v>
      </c>
      <c r="K245" s="1">
        <v>6.547815230961298</v>
      </c>
      <c r="L245" s="56">
        <v>1.0989010989010981E-2</v>
      </c>
      <c r="M245" s="1">
        <v>34.340966048430111</v>
      </c>
      <c r="N245" s="56">
        <v>1.5779580940427938E-2</v>
      </c>
    </row>
    <row r="246" spans="2:14" x14ac:dyDescent="0.25">
      <c r="B246" s="61"/>
      <c r="C246" s="55"/>
      <c r="D246" s="42" t="s">
        <v>365</v>
      </c>
      <c r="F246" s="56">
        <v>0</v>
      </c>
      <c r="H246" s="56">
        <v>0</v>
      </c>
      <c r="I246" s="1">
        <v>10.37207800594085</v>
      </c>
      <c r="J246" s="56">
        <v>1.8867924528301876E-2</v>
      </c>
      <c r="K246" s="1">
        <v>6.547815230961298</v>
      </c>
      <c r="L246" s="56">
        <v>1.0989010989010981E-2</v>
      </c>
      <c r="M246" s="1">
        <v>16.919893236902148</v>
      </c>
      <c r="N246" s="56">
        <v>7.7746451412744116E-3</v>
      </c>
    </row>
    <row r="247" spans="2:14" x14ac:dyDescent="0.25">
      <c r="B247" s="61"/>
      <c r="C247" s="55"/>
      <c r="D247" s="42" t="s">
        <v>364</v>
      </c>
      <c r="E247" s="1">
        <v>17.421072811527964</v>
      </c>
      <c r="F247" s="56">
        <v>3.8461538461538471E-2</v>
      </c>
      <c r="G247" s="1">
        <v>39.846356611198026</v>
      </c>
      <c r="H247" s="56">
        <v>6.8965517241379296E-2</v>
      </c>
      <c r="I247" s="1">
        <v>20.744156011881699</v>
      </c>
      <c r="J247" s="56">
        <v>3.7735849056603751E-2</v>
      </c>
      <c r="K247" s="1">
        <v>45.834706616729086</v>
      </c>
      <c r="L247" s="56">
        <v>7.6923076923076872E-2</v>
      </c>
      <c r="M247" s="1">
        <v>123.84629205133677</v>
      </c>
      <c r="N247" s="56">
        <v>5.6907035953500308E-2</v>
      </c>
    </row>
    <row r="248" spans="2:14" x14ac:dyDescent="0.25">
      <c r="B248" s="61"/>
      <c r="C248" s="55"/>
      <c r="D248" s="42" t="s">
        <v>362</v>
      </c>
      <c r="E248" s="1">
        <v>104.52643686916778</v>
      </c>
      <c r="F248" s="56">
        <v>0.23076923076923084</v>
      </c>
      <c r="G248" s="1">
        <v>159.38542644479213</v>
      </c>
      <c r="H248" s="56">
        <v>0.27586206896551724</v>
      </c>
      <c r="I248" s="1">
        <v>280.04610616040316</v>
      </c>
      <c r="J248" s="56">
        <v>0.50943396226415105</v>
      </c>
      <c r="K248" s="1">
        <v>222.62571785268429</v>
      </c>
      <c r="L248" s="56">
        <v>0.37362637362637363</v>
      </c>
      <c r="M248" s="1">
        <v>766.5836873270473</v>
      </c>
      <c r="N248" s="56">
        <v>0.35224312923316342</v>
      </c>
    </row>
    <row r="249" spans="2:14" x14ac:dyDescent="0.25">
      <c r="B249" s="61"/>
      <c r="C249" s="55"/>
      <c r="D249" s="42" t="s">
        <v>366</v>
      </c>
      <c r="E249" s="1">
        <v>34.842145623055927</v>
      </c>
      <c r="F249" s="56">
        <v>7.6923076923076941E-2</v>
      </c>
      <c r="G249" s="1">
        <v>29.884767458398521</v>
      </c>
      <c r="H249" s="56">
        <v>5.1724137931034475E-2</v>
      </c>
      <c r="I249" s="1">
        <v>41.488312023763399</v>
      </c>
      <c r="J249" s="56">
        <v>7.5471698113207503E-2</v>
      </c>
      <c r="K249" s="1">
        <v>45.834706616729086</v>
      </c>
      <c r="L249" s="56">
        <v>7.6923076923076872E-2</v>
      </c>
      <c r="M249" s="1">
        <v>152.04993172194693</v>
      </c>
      <c r="N249" s="56">
        <v>6.9866532036674769E-2</v>
      </c>
    </row>
    <row r="250" spans="2:14" x14ac:dyDescent="0.25">
      <c r="B250" s="61"/>
      <c r="C250" s="55" t="s">
        <v>370</v>
      </c>
      <c r="D250" s="55"/>
      <c r="E250" s="63">
        <v>452.94789309972691</v>
      </c>
      <c r="F250" s="64">
        <v>8.8135593220338732E-2</v>
      </c>
      <c r="G250" s="63">
        <v>577.77217086237147</v>
      </c>
      <c r="H250" s="64">
        <v>0.36708860759493672</v>
      </c>
      <c r="I250" s="63">
        <v>549.72013431486539</v>
      </c>
      <c r="J250" s="64">
        <v>0.30459770114942536</v>
      </c>
      <c r="K250" s="63">
        <v>595.85118601747854</v>
      </c>
      <c r="L250" s="64">
        <v>0.45273631840796019</v>
      </c>
      <c r="M250" s="63">
        <v>2176.2913842944422</v>
      </c>
      <c r="N250" s="64">
        <v>0.22130276431710788</v>
      </c>
    </row>
    <row r="251" spans="2:14" x14ac:dyDescent="0.25">
      <c r="B251" s="61"/>
      <c r="C251" s="55" t="s">
        <v>6</v>
      </c>
      <c r="D251" s="42" t="s">
        <v>360</v>
      </c>
      <c r="H251" s="56">
        <v>0</v>
      </c>
      <c r="I251" s="1">
        <v>10.37207800594085</v>
      </c>
      <c r="J251" s="56">
        <v>9.0909090909090912E-2</v>
      </c>
      <c r="L251" s="56">
        <v>0</v>
      </c>
      <c r="M251" s="1">
        <v>10.37207800594085</v>
      </c>
      <c r="N251" s="56">
        <v>6.095167114544843E-2</v>
      </c>
    </row>
    <row r="252" spans="2:14" x14ac:dyDescent="0.25">
      <c r="B252" s="61"/>
      <c r="C252" s="55"/>
      <c r="D252" s="42" t="s">
        <v>362</v>
      </c>
      <c r="G252" s="1">
        <v>19.923178305599013</v>
      </c>
      <c r="H252" s="56">
        <v>0.66666666666666663</v>
      </c>
      <c r="I252" s="1">
        <v>93.348702053467647</v>
      </c>
      <c r="J252" s="56">
        <v>0.81818181818181823</v>
      </c>
      <c r="K252" s="1">
        <v>19.643445692883894</v>
      </c>
      <c r="L252" s="56">
        <v>0.75</v>
      </c>
      <c r="M252" s="1">
        <v>132.91532605195056</v>
      </c>
      <c r="N252" s="56">
        <v>0.78107889654014095</v>
      </c>
    </row>
    <row r="253" spans="2:14" x14ac:dyDescent="0.25">
      <c r="B253" s="61"/>
      <c r="C253" s="55"/>
      <c r="D253" s="42" t="s">
        <v>366</v>
      </c>
      <c r="G253" s="1">
        <v>9.9615891527995064</v>
      </c>
      <c r="H253" s="56">
        <v>0.33333333333333331</v>
      </c>
      <c r="I253" s="1">
        <v>10.37207800594085</v>
      </c>
      <c r="J253" s="56">
        <v>9.0909090909090912E-2</v>
      </c>
      <c r="K253" s="1">
        <v>6.547815230961298</v>
      </c>
      <c r="L253" s="56">
        <v>0.25</v>
      </c>
      <c r="M253" s="1">
        <v>26.881482389701652</v>
      </c>
      <c r="N253" s="56">
        <v>0.15796943231441044</v>
      </c>
    </row>
    <row r="254" spans="2:14" x14ac:dyDescent="0.25">
      <c r="B254" s="61"/>
      <c r="C254" s="55" t="s">
        <v>371</v>
      </c>
      <c r="D254" s="55"/>
      <c r="E254" s="63"/>
      <c r="F254" s="64">
        <v>0</v>
      </c>
      <c r="G254" s="63">
        <v>29.884767458398521</v>
      </c>
      <c r="H254" s="64">
        <v>1.8987341772151899E-2</v>
      </c>
      <c r="I254" s="63">
        <v>114.09285806534935</v>
      </c>
      <c r="J254" s="64">
        <v>6.3218390804597679E-2</v>
      </c>
      <c r="K254" s="63">
        <v>26.191260923845192</v>
      </c>
      <c r="L254" s="64">
        <v>1.9900497512437797E-2</v>
      </c>
      <c r="M254" s="63">
        <v>170.16888644759308</v>
      </c>
      <c r="N254" s="64">
        <v>1.7304137324343383E-2</v>
      </c>
    </row>
    <row r="255" spans="2:14" x14ac:dyDescent="0.25">
      <c r="B255" s="61"/>
      <c r="C255" s="55" t="s">
        <v>5</v>
      </c>
      <c r="D255" s="42" t="s">
        <v>360</v>
      </c>
      <c r="F255" s="56">
        <v>0</v>
      </c>
      <c r="H255" s="56">
        <v>0</v>
      </c>
      <c r="J255" s="56">
        <v>0</v>
      </c>
      <c r="K255" s="1">
        <v>6.547815230961298</v>
      </c>
      <c r="L255" s="56">
        <v>0.16666666666666666</v>
      </c>
      <c r="M255" s="1">
        <v>6.547815230961298</v>
      </c>
      <c r="N255" s="56">
        <v>2.0608594345219521E-2</v>
      </c>
    </row>
    <row r="256" spans="2:14" x14ac:dyDescent="0.25">
      <c r="B256" s="61"/>
      <c r="C256" s="55"/>
      <c r="D256" s="42" t="s">
        <v>369</v>
      </c>
      <c r="F256" s="56">
        <v>0</v>
      </c>
      <c r="H256" s="56">
        <v>0</v>
      </c>
      <c r="I256" s="1">
        <v>10.37207800594085</v>
      </c>
      <c r="J256" s="56">
        <v>9.0909090909090912E-2</v>
      </c>
      <c r="L256" s="56">
        <v>0</v>
      </c>
      <c r="M256" s="1">
        <v>10.37207800594085</v>
      </c>
      <c r="N256" s="56">
        <v>3.2645079404604198E-2</v>
      </c>
    </row>
    <row r="257" spans="2:14" x14ac:dyDescent="0.25">
      <c r="B257" s="61"/>
      <c r="C257" s="55"/>
      <c r="D257" s="42" t="s">
        <v>362</v>
      </c>
      <c r="E257" s="1">
        <v>34.842145623055927</v>
      </c>
      <c r="F257" s="56">
        <v>1</v>
      </c>
      <c r="G257" s="1">
        <v>119.53906983359407</v>
      </c>
      <c r="H257" s="56">
        <v>0.92307692307692313</v>
      </c>
      <c r="I257" s="1">
        <v>93.348702053467647</v>
      </c>
      <c r="J257" s="56">
        <v>0.81818181818181823</v>
      </c>
      <c r="K257" s="1">
        <v>32.73907615480649</v>
      </c>
      <c r="L257" s="56">
        <v>0.83333333333333337</v>
      </c>
      <c r="M257" s="1">
        <v>280.46899366492414</v>
      </c>
      <c r="N257" s="56">
        <v>0.8827481401004319</v>
      </c>
    </row>
    <row r="258" spans="2:14" x14ac:dyDescent="0.25">
      <c r="B258" s="61"/>
      <c r="C258" s="55"/>
      <c r="D258" s="42" t="s">
        <v>366</v>
      </c>
      <c r="F258" s="56">
        <v>0</v>
      </c>
      <c r="G258" s="1">
        <v>9.9615891527995064</v>
      </c>
      <c r="H258" s="56">
        <v>7.6923076923076927E-2</v>
      </c>
      <c r="I258" s="1">
        <v>10.37207800594085</v>
      </c>
      <c r="J258" s="56">
        <v>9.0909090909090912E-2</v>
      </c>
      <c r="L258" s="56">
        <v>0</v>
      </c>
      <c r="M258" s="1">
        <v>20.333667158740354</v>
      </c>
      <c r="N258" s="56">
        <v>6.3998186149744341E-2</v>
      </c>
    </row>
    <row r="259" spans="2:14" x14ac:dyDescent="0.25">
      <c r="B259" s="57"/>
      <c r="C259" s="55" t="s">
        <v>368</v>
      </c>
      <c r="D259" s="55"/>
      <c r="E259" s="63">
        <v>34.842145623055927</v>
      </c>
      <c r="F259" s="64">
        <v>6.7796610169491359E-3</v>
      </c>
      <c r="G259" s="63">
        <v>129.50065898639357</v>
      </c>
      <c r="H259" s="64">
        <v>8.2278481012658222E-2</v>
      </c>
      <c r="I259" s="63">
        <v>114.09285806534935</v>
      </c>
      <c r="J259" s="64">
        <v>6.3218390804597679E-2</v>
      </c>
      <c r="K259" s="63">
        <v>39.286891385767788</v>
      </c>
      <c r="L259" s="64">
        <v>2.9850746268656695E-2</v>
      </c>
      <c r="M259" s="63">
        <v>317.72255406056667</v>
      </c>
      <c r="N259" s="64">
        <v>3.230857779749504E-2</v>
      </c>
    </row>
    <row r="260" spans="2:14" x14ac:dyDescent="0.25">
      <c r="B260" s="58" t="s">
        <v>32</v>
      </c>
      <c r="C260" s="58"/>
      <c r="D260" s="58"/>
      <c r="E260" s="59">
        <v>5139.2164794007622</v>
      </c>
      <c r="F260" s="60">
        <v>9.8562789256434635E-2</v>
      </c>
      <c r="G260" s="59">
        <v>1573.9310861423221</v>
      </c>
      <c r="H260" s="60">
        <v>0.11445061354494204</v>
      </c>
      <c r="I260" s="59">
        <v>1804.7415730337086</v>
      </c>
      <c r="J260" s="60">
        <v>0.12071778574620123</v>
      </c>
      <c r="K260" s="59">
        <v>1316.1108614232219</v>
      </c>
      <c r="L260" s="60">
        <v>0.1191041130934489</v>
      </c>
      <c r="M260" s="59">
        <v>9834.0000000000146</v>
      </c>
      <c r="N260" s="60">
        <v>0.10701486092938949</v>
      </c>
    </row>
    <row r="261" spans="2:14" x14ac:dyDescent="0.25">
      <c r="B261" s="61" t="s">
        <v>17</v>
      </c>
      <c r="C261" s="55" t="s">
        <v>2</v>
      </c>
      <c r="D261" s="42" t="s">
        <v>363</v>
      </c>
      <c r="E261" s="1">
        <v>13.694026864360332</v>
      </c>
      <c r="F261" s="56">
        <v>7.7519379844961551E-3</v>
      </c>
      <c r="H261" s="56">
        <v>0</v>
      </c>
      <c r="I261" s="1">
        <v>2.2273440202536965</v>
      </c>
      <c r="J261" s="56">
        <v>2.2222222222222223E-2</v>
      </c>
      <c r="K261" s="1">
        <v>6.0193303044575313</v>
      </c>
      <c r="L261" s="56">
        <v>7.1428571428571438E-2</v>
      </c>
      <c r="M261" s="1">
        <v>21.940701189071561</v>
      </c>
      <c r="N261" s="56">
        <v>1.0566875186570228E-2</v>
      </c>
    </row>
    <row r="262" spans="2:14" x14ac:dyDescent="0.25">
      <c r="B262" s="61"/>
      <c r="C262" s="55"/>
      <c r="D262" s="42" t="s">
        <v>361</v>
      </c>
      <c r="E262" s="1">
        <v>6.8470134321801659</v>
      </c>
      <c r="F262" s="56">
        <v>3.8759689922480776E-3</v>
      </c>
      <c r="G262" s="1">
        <v>4.5576548159597987</v>
      </c>
      <c r="H262" s="56">
        <v>3.6363636363636362E-2</v>
      </c>
      <c r="I262" s="1">
        <v>4.454688040507393</v>
      </c>
      <c r="J262" s="56">
        <v>4.4444444444444446E-2</v>
      </c>
      <c r="K262" s="1">
        <v>6.0193303044575313</v>
      </c>
      <c r="L262" s="56">
        <v>7.1428571428571438E-2</v>
      </c>
      <c r="M262" s="1">
        <v>21.878686593104888</v>
      </c>
      <c r="N262" s="56">
        <v>1.0537008297190602E-2</v>
      </c>
    </row>
    <row r="263" spans="2:14" x14ac:dyDescent="0.25">
      <c r="B263" s="61"/>
      <c r="C263" s="55"/>
      <c r="D263" s="42" t="s">
        <v>360</v>
      </c>
      <c r="E263" s="1">
        <v>1643.2832237232328</v>
      </c>
      <c r="F263" s="56">
        <v>0.93023255813953465</v>
      </c>
      <c r="G263" s="1">
        <v>88.874268911216092</v>
      </c>
      <c r="H263" s="56">
        <v>0.70909090909090911</v>
      </c>
      <c r="I263" s="1">
        <v>62.365632567103496</v>
      </c>
      <c r="J263" s="56">
        <v>0.62222222222222223</v>
      </c>
      <c r="K263" s="1">
        <v>51.164307587889006</v>
      </c>
      <c r="L263" s="56">
        <v>0.60714285714285721</v>
      </c>
      <c r="M263" s="1">
        <v>1845.6874327894416</v>
      </c>
      <c r="N263" s="56">
        <v>0.88890270951876293</v>
      </c>
    </row>
    <row r="264" spans="2:14" x14ac:dyDescent="0.25">
      <c r="B264" s="61"/>
      <c r="C264" s="55"/>
      <c r="D264" s="42" t="s">
        <v>369</v>
      </c>
      <c r="F264" s="56">
        <v>0</v>
      </c>
      <c r="G264" s="1">
        <v>4.5576548159597987</v>
      </c>
      <c r="H264" s="56">
        <v>3.6363636363636362E-2</v>
      </c>
      <c r="J264" s="56">
        <v>0</v>
      </c>
      <c r="L264" s="56">
        <v>0</v>
      </c>
      <c r="M264" s="1">
        <v>4.5576548159597987</v>
      </c>
      <c r="N264" s="56">
        <v>2.1950150621305566E-3</v>
      </c>
    </row>
    <row r="265" spans="2:14" x14ac:dyDescent="0.25">
      <c r="B265" s="61"/>
      <c r="C265" s="55"/>
      <c r="D265" s="42" t="s">
        <v>365</v>
      </c>
      <c r="E265" s="1">
        <v>34.235067160900826</v>
      </c>
      <c r="F265" s="56">
        <v>1.9379844961240386E-2</v>
      </c>
      <c r="G265" s="1">
        <v>2.2788274079798994</v>
      </c>
      <c r="H265" s="56">
        <v>1.8181818181818181E-2</v>
      </c>
      <c r="J265" s="56">
        <v>0</v>
      </c>
      <c r="K265" s="1">
        <v>3.0096651522287656</v>
      </c>
      <c r="L265" s="56">
        <v>3.5714285714285719E-2</v>
      </c>
      <c r="M265" s="1">
        <v>39.523559721109486</v>
      </c>
      <c r="N265" s="56">
        <v>1.9034966973158578E-2</v>
      </c>
    </row>
    <row r="266" spans="2:14" x14ac:dyDescent="0.25">
      <c r="B266" s="61"/>
      <c r="C266" s="55"/>
      <c r="D266" s="42" t="s">
        <v>364</v>
      </c>
      <c r="E266" s="1">
        <v>6.8470134321801659</v>
      </c>
      <c r="F266" s="56">
        <v>3.8759689922480776E-3</v>
      </c>
      <c r="H266" s="56">
        <v>0</v>
      </c>
      <c r="I266" s="1">
        <v>4.454688040507393</v>
      </c>
      <c r="J266" s="56">
        <v>4.4444444444444446E-2</v>
      </c>
      <c r="L266" s="56">
        <v>0</v>
      </c>
      <c r="M266" s="1">
        <v>11.301701472687558</v>
      </c>
      <c r="N266" s="56">
        <v>5.443019702453724E-3</v>
      </c>
    </row>
    <row r="267" spans="2:14" x14ac:dyDescent="0.25">
      <c r="B267" s="61"/>
      <c r="C267" s="55"/>
      <c r="D267" s="42" t="s">
        <v>362</v>
      </c>
      <c r="E267" s="1">
        <v>47.929094025261151</v>
      </c>
      <c r="F267" s="56">
        <v>2.7131782945736538E-2</v>
      </c>
      <c r="G267" s="1">
        <v>18.230619263839198</v>
      </c>
      <c r="H267" s="56">
        <v>0.14545454545454548</v>
      </c>
      <c r="I267" s="1">
        <v>22.273440202536964</v>
      </c>
      <c r="J267" s="56">
        <v>0.22222222222222224</v>
      </c>
      <c r="K267" s="1">
        <v>18.057990913372596</v>
      </c>
      <c r="L267" s="56">
        <v>0.21428571428571436</v>
      </c>
      <c r="M267" s="1">
        <v>106.4911444050099</v>
      </c>
      <c r="N267" s="56">
        <v>5.1287268428925864E-2</v>
      </c>
    </row>
    <row r="268" spans="2:14" x14ac:dyDescent="0.25">
      <c r="B268" s="61"/>
      <c r="C268" s="55"/>
      <c r="D268" s="42" t="s">
        <v>366</v>
      </c>
      <c r="E268" s="1">
        <v>13.694026864360332</v>
      </c>
      <c r="F268" s="56">
        <v>7.7519379844961551E-3</v>
      </c>
      <c r="G268" s="1">
        <v>6.8364822239396981</v>
      </c>
      <c r="H268" s="56">
        <v>5.4545454545454536E-2</v>
      </c>
      <c r="I268" s="1">
        <v>4.454688040507393</v>
      </c>
      <c r="J268" s="56">
        <v>4.4444444444444446E-2</v>
      </c>
      <c r="L268" s="56">
        <v>0</v>
      </c>
      <c r="M268" s="1">
        <v>24.985197128807421</v>
      </c>
      <c r="N268" s="56">
        <v>1.2033136830807587E-2</v>
      </c>
    </row>
    <row r="269" spans="2:14" x14ac:dyDescent="0.25">
      <c r="B269" s="61"/>
      <c r="C269" s="55" t="s">
        <v>367</v>
      </c>
      <c r="D269" s="55"/>
      <c r="E269" s="63">
        <v>1766.5294655024757</v>
      </c>
      <c r="F269" s="64">
        <v>0.87755102040816291</v>
      </c>
      <c r="G269" s="63">
        <v>125.33550743889448</v>
      </c>
      <c r="H269" s="64">
        <v>0.50000000000000011</v>
      </c>
      <c r="I269" s="63">
        <v>100.23048091141634</v>
      </c>
      <c r="J269" s="64">
        <v>0.41666666666666669</v>
      </c>
      <c r="K269" s="63">
        <v>84.27062426240542</v>
      </c>
      <c r="L269" s="64">
        <v>0.35897435897435898</v>
      </c>
      <c r="M269" s="63">
        <v>2076.3660781151921</v>
      </c>
      <c r="N269" s="64">
        <v>0.7580745082567345</v>
      </c>
    </row>
    <row r="270" spans="2:14" x14ac:dyDescent="0.25">
      <c r="B270" s="61"/>
      <c r="C270" s="55" t="s">
        <v>3</v>
      </c>
      <c r="D270" s="42" t="s">
        <v>363</v>
      </c>
      <c r="F270" s="56">
        <v>0</v>
      </c>
      <c r="G270" s="1">
        <v>25.067101487778899</v>
      </c>
      <c r="H270" s="56">
        <v>0.50000000000000011</v>
      </c>
      <c r="I270" s="1">
        <v>22.273440202536964</v>
      </c>
      <c r="J270" s="56">
        <v>0.37037037037037035</v>
      </c>
      <c r="K270" s="1">
        <v>36.115981826745191</v>
      </c>
      <c r="L270" s="56">
        <v>0.35294117647058831</v>
      </c>
      <c r="M270" s="1">
        <v>83.456523517061044</v>
      </c>
      <c r="N270" s="56">
        <v>0.19331816818535894</v>
      </c>
    </row>
    <row r="271" spans="2:14" x14ac:dyDescent="0.25">
      <c r="B271" s="61"/>
      <c r="C271" s="55"/>
      <c r="D271" s="42" t="s">
        <v>360</v>
      </c>
      <c r="E271" s="1">
        <v>184.86936266886451</v>
      </c>
      <c r="F271" s="56">
        <v>0.84375</v>
      </c>
      <c r="G271" s="1">
        <v>6.8364822239396981</v>
      </c>
      <c r="H271" s="56">
        <v>0.13636363636363635</v>
      </c>
      <c r="I271" s="1">
        <v>15.591408141775874</v>
      </c>
      <c r="J271" s="56">
        <v>0.25925925925925924</v>
      </c>
      <c r="K271" s="1">
        <v>18.057990913372596</v>
      </c>
      <c r="L271" s="56">
        <v>0.17647058823529416</v>
      </c>
      <c r="M271" s="1">
        <v>225.35524394795269</v>
      </c>
      <c r="N271" s="56">
        <v>0.52201147513743307</v>
      </c>
    </row>
    <row r="272" spans="2:14" x14ac:dyDescent="0.25">
      <c r="B272" s="61"/>
      <c r="C272" s="55"/>
      <c r="D272" s="42" t="s">
        <v>369</v>
      </c>
      <c r="F272" s="56">
        <v>0</v>
      </c>
      <c r="H272" s="56">
        <v>0</v>
      </c>
      <c r="J272" s="56">
        <v>0</v>
      </c>
      <c r="K272" s="1">
        <v>3.0096651522287656</v>
      </c>
      <c r="L272" s="56">
        <v>2.9411764705882356E-2</v>
      </c>
      <c r="M272" s="1">
        <v>3.0096651522287656</v>
      </c>
      <c r="N272" s="56">
        <v>6.9715695018284837E-3</v>
      </c>
    </row>
    <row r="273" spans="2:14" x14ac:dyDescent="0.25">
      <c r="B273" s="61"/>
      <c r="C273" s="55"/>
      <c r="D273" s="42" t="s">
        <v>365</v>
      </c>
      <c r="E273" s="1">
        <v>13.694026864360332</v>
      </c>
      <c r="F273" s="56">
        <v>6.2499999999999993E-2</v>
      </c>
      <c r="G273" s="1">
        <v>2.2788274079798994</v>
      </c>
      <c r="H273" s="56">
        <v>4.5454545454545449E-2</v>
      </c>
      <c r="J273" s="56">
        <v>0</v>
      </c>
      <c r="L273" s="56">
        <v>0</v>
      </c>
      <c r="M273" s="1">
        <v>15.972854272340232</v>
      </c>
      <c r="N273" s="56">
        <v>3.6999419559925105E-2</v>
      </c>
    </row>
    <row r="274" spans="2:14" x14ac:dyDescent="0.25">
      <c r="B274" s="61"/>
      <c r="C274" s="55"/>
      <c r="D274" s="42" t="s">
        <v>364</v>
      </c>
      <c r="F274" s="56">
        <v>0</v>
      </c>
      <c r="H274" s="56">
        <v>0</v>
      </c>
      <c r="J274" s="56">
        <v>0</v>
      </c>
      <c r="K274" s="1">
        <v>3.0096651522287656</v>
      </c>
      <c r="L274" s="56">
        <v>2.9411764705882356E-2</v>
      </c>
      <c r="M274" s="1">
        <v>3.0096651522287656</v>
      </c>
      <c r="N274" s="56">
        <v>6.9715695018284837E-3</v>
      </c>
    </row>
    <row r="275" spans="2:14" x14ac:dyDescent="0.25">
      <c r="B275" s="61"/>
      <c r="C275" s="55"/>
      <c r="D275" s="42" t="s">
        <v>362</v>
      </c>
      <c r="E275" s="1">
        <v>20.541040296540498</v>
      </c>
      <c r="F275" s="56">
        <v>9.3749999999999986E-2</v>
      </c>
      <c r="G275" s="1">
        <v>13.672964447879398</v>
      </c>
      <c r="H275" s="56">
        <v>0.27272727272727271</v>
      </c>
      <c r="I275" s="1">
        <v>22.273440202536964</v>
      </c>
      <c r="J275" s="56">
        <v>0.37037037037037035</v>
      </c>
      <c r="K275" s="1">
        <v>42.135312131202717</v>
      </c>
      <c r="L275" s="56">
        <v>0.41176470588235292</v>
      </c>
      <c r="M275" s="1">
        <v>98.622757078159566</v>
      </c>
      <c r="N275" s="56">
        <v>0.22844913658357538</v>
      </c>
    </row>
    <row r="276" spans="2:14" x14ac:dyDescent="0.25">
      <c r="B276" s="61"/>
      <c r="C276" s="55"/>
      <c r="D276" s="42" t="s">
        <v>366</v>
      </c>
      <c r="F276" s="56">
        <v>0</v>
      </c>
      <c r="G276" s="1">
        <v>2.2788274079798994</v>
      </c>
      <c r="H276" s="56">
        <v>4.5454545454545449E-2</v>
      </c>
      <c r="J276" s="56">
        <v>0</v>
      </c>
      <c r="L276" s="56">
        <v>0</v>
      </c>
      <c r="M276" s="1">
        <v>2.2788274079798994</v>
      </c>
      <c r="N276" s="56">
        <v>5.2786615300504849E-3</v>
      </c>
    </row>
    <row r="277" spans="2:14" x14ac:dyDescent="0.25">
      <c r="B277" s="61"/>
      <c r="C277" s="55" t="s">
        <v>370</v>
      </c>
      <c r="D277" s="55"/>
      <c r="E277" s="63">
        <v>219.10442982976534</v>
      </c>
      <c r="F277" s="64">
        <v>0.10884353741496638</v>
      </c>
      <c r="G277" s="63">
        <v>50.134202975557791</v>
      </c>
      <c r="H277" s="64">
        <v>0.2</v>
      </c>
      <c r="I277" s="63">
        <v>60.138288546849807</v>
      </c>
      <c r="J277" s="64">
        <v>0.25000000000000006</v>
      </c>
      <c r="K277" s="63">
        <v>102.32861517577803</v>
      </c>
      <c r="L277" s="64">
        <v>0.43589743589743596</v>
      </c>
      <c r="M277" s="63">
        <v>431.70553652795098</v>
      </c>
      <c r="N277" s="64">
        <v>0.15761428861918647</v>
      </c>
    </row>
    <row r="278" spans="2:14" x14ac:dyDescent="0.25">
      <c r="B278" s="61"/>
      <c r="C278" s="55" t="s">
        <v>6</v>
      </c>
      <c r="D278" s="42" t="s">
        <v>363</v>
      </c>
      <c r="F278" s="56">
        <v>0</v>
      </c>
      <c r="G278" s="1">
        <v>4.5576548159597987</v>
      </c>
      <c r="H278" s="56">
        <v>0.11764705882352938</v>
      </c>
      <c r="I278" s="1">
        <v>2.2273440202536965</v>
      </c>
      <c r="J278" s="56">
        <v>5.2631578947368425E-2</v>
      </c>
      <c r="K278" s="1">
        <v>3.0096651522287656</v>
      </c>
      <c r="L278" s="56">
        <v>9.9999999999999978E-2</v>
      </c>
      <c r="M278" s="1">
        <v>9.7946639884422595</v>
      </c>
      <c r="N278" s="56">
        <v>7.8451277265595878E-2</v>
      </c>
    </row>
    <row r="279" spans="2:14" x14ac:dyDescent="0.25">
      <c r="B279" s="61"/>
      <c r="C279" s="55"/>
      <c r="D279" s="42" t="s">
        <v>360</v>
      </c>
      <c r="E279" s="1">
        <v>6.8470134321801659</v>
      </c>
      <c r="F279" s="56">
        <v>0.5</v>
      </c>
      <c r="G279" s="1">
        <v>2.2788274079798994</v>
      </c>
      <c r="H279" s="56">
        <v>5.8823529411764691E-2</v>
      </c>
      <c r="J279" s="56">
        <v>0</v>
      </c>
      <c r="L279" s="56">
        <v>0</v>
      </c>
      <c r="M279" s="1">
        <v>9.1258408401600661</v>
      </c>
      <c r="N279" s="56">
        <v>7.3094275707456677E-2</v>
      </c>
    </row>
    <row r="280" spans="2:14" x14ac:dyDescent="0.25">
      <c r="B280" s="61"/>
      <c r="C280" s="55"/>
      <c r="D280" s="42" t="s">
        <v>362</v>
      </c>
      <c r="E280" s="1">
        <v>6.8470134321801659</v>
      </c>
      <c r="F280" s="56">
        <v>0.5</v>
      </c>
      <c r="G280" s="1">
        <v>31.9035837117186</v>
      </c>
      <c r="H280" s="56">
        <v>0.82352941176470584</v>
      </c>
      <c r="I280" s="1">
        <v>40.092192364566536</v>
      </c>
      <c r="J280" s="56">
        <v>0.94736842105263164</v>
      </c>
      <c r="K280" s="1">
        <v>24.077321217830129</v>
      </c>
      <c r="L280" s="56">
        <v>0.79999999999999993</v>
      </c>
      <c r="M280" s="1">
        <v>102.92011072629543</v>
      </c>
      <c r="N280" s="56">
        <v>0.82434825250994159</v>
      </c>
    </row>
    <row r="281" spans="2:14" x14ac:dyDescent="0.25">
      <c r="B281" s="61"/>
      <c r="C281" s="55"/>
      <c r="D281" s="42" t="s">
        <v>366</v>
      </c>
      <c r="F281" s="56">
        <v>0</v>
      </c>
      <c r="H281" s="56">
        <v>0</v>
      </c>
      <c r="J281" s="56">
        <v>0</v>
      </c>
      <c r="K281" s="1">
        <v>3.0096651522287656</v>
      </c>
      <c r="L281" s="56">
        <v>9.9999999999999978E-2</v>
      </c>
      <c r="M281" s="1">
        <v>3.0096651522287656</v>
      </c>
      <c r="N281" s="56">
        <v>2.4106194517005776E-2</v>
      </c>
    </row>
    <row r="282" spans="2:14" x14ac:dyDescent="0.25">
      <c r="B282" s="61"/>
      <c r="C282" s="55" t="s">
        <v>371</v>
      </c>
      <c r="D282" s="55"/>
      <c r="E282" s="63">
        <v>13.694026864360332</v>
      </c>
      <c r="F282" s="64">
        <v>6.8027210884353982E-3</v>
      </c>
      <c r="G282" s="63">
        <v>38.740065935658301</v>
      </c>
      <c r="H282" s="64">
        <v>0.1545454545454546</v>
      </c>
      <c r="I282" s="63">
        <v>42.319536384820232</v>
      </c>
      <c r="J282" s="64">
        <v>0.17592592592592593</v>
      </c>
      <c r="K282" s="63">
        <v>30.096651522287662</v>
      </c>
      <c r="L282" s="64">
        <v>0.12820512820512825</v>
      </c>
      <c r="M282" s="63">
        <v>124.85028070712653</v>
      </c>
      <c r="N282" s="64">
        <v>4.5582431802528939E-2</v>
      </c>
    </row>
    <row r="283" spans="2:14" x14ac:dyDescent="0.25">
      <c r="B283" s="61"/>
      <c r="C283" s="55" t="s">
        <v>5</v>
      </c>
      <c r="D283" s="42" t="s">
        <v>363</v>
      </c>
      <c r="F283" s="56">
        <v>0</v>
      </c>
      <c r="H283" s="56">
        <v>0</v>
      </c>
      <c r="I283" s="1">
        <v>4.454688040507393</v>
      </c>
      <c r="J283" s="56">
        <v>0.11764705882352941</v>
      </c>
      <c r="K283" s="1">
        <v>3.0096651522287656</v>
      </c>
      <c r="L283" s="56">
        <v>0.16666666666666666</v>
      </c>
      <c r="M283" s="1">
        <v>7.4643531927361586</v>
      </c>
      <c r="N283" s="56">
        <v>7.036657769653662E-2</v>
      </c>
    </row>
    <row r="284" spans="2:14" x14ac:dyDescent="0.25">
      <c r="B284" s="61"/>
      <c r="C284" s="55"/>
      <c r="D284" s="42" t="s">
        <v>364</v>
      </c>
      <c r="F284" s="56">
        <v>0</v>
      </c>
      <c r="G284" s="1">
        <v>2.2788274079798994</v>
      </c>
      <c r="H284" s="56">
        <v>6.2499999999999986E-2</v>
      </c>
      <c r="I284" s="1">
        <v>2.2273440202536965</v>
      </c>
      <c r="J284" s="56">
        <v>5.8823529411764705E-2</v>
      </c>
      <c r="L284" s="56">
        <v>0</v>
      </c>
      <c r="M284" s="1">
        <v>4.5061714282335963</v>
      </c>
      <c r="N284" s="56">
        <v>4.2479750586732541E-2</v>
      </c>
    </row>
    <row r="285" spans="2:14" x14ac:dyDescent="0.25">
      <c r="B285" s="61"/>
      <c r="C285" s="55"/>
      <c r="D285" s="42" t="s">
        <v>362</v>
      </c>
      <c r="E285" s="1">
        <v>13.694026864360332</v>
      </c>
      <c r="F285" s="56">
        <v>1</v>
      </c>
      <c r="G285" s="1">
        <v>34.1824111196985</v>
      </c>
      <c r="H285" s="56">
        <v>0.93750000000000011</v>
      </c>
      <c r="I285" s="1">
        <v>31.182816283551748</v>
      </c>
      <c r="J285" s="56">
        <v>0.82352941176470584</v>
      </c>
      <c r="K285" s="1">
        <v>15.048325761143829</v>
      </c>
      <c r="L285" s="56">
        <v>0.83333333333333326</v>
      </c>
      <c r="M285" s="1">
        <v>94.107580028754413</v>
      </c>
      <c r="N285" s="56">
        <v>0.88715367171673087</v>
      </c>
    </row>
    <row r="286" spans="2:14" x14ac:dyDescent="0.25">
      <c r="B286" s="57"/>
      <c r="C286" s="55" t="s">
        <v>368</v>
      </c>
      <c r="D286" s="55"/>
      <c r="E286" s="63">
        <v>13.694026864360332</v>
      </c>
      <c r="F286" s="64">
        <v>6.8027210884353982E-3</v>
      </c>
      <c r="G286" s="63">
        <v>36.461238527678397</v>
      </c>
      <c r="H286" s="64">
        <v>0.14545454545454548</v>
      </c>
      <c r="I286" s="63">
        <v>37.86484834431284</v>
      </c>
      <c r="J286" s="64">
        <v>0.15740740740740741</v>
      </c>
      <c r="K286" s="63">
        <v>18.057990913372596</v>
      </c>
      <c r="L286" s="64">
        <v>7.6923076923076941E-2</v>
      </c>
      <c r="M286" s="63">
        <v>106.07810464972417</v>
      </c>
      <c r="N286" s="64">
        <v>3.8728771321549602E-2</v>
      </c>
    </row>
    <row r="287" spans="2:14" x14ac:dyDescent="0.25">
      <c r="B287" s="58" t="s">
        <v>33</v>
      </c>
      <c r="C287" s="58"/>
      <c r="D287" s="58"/>
      <c r="E287" s="59">
        <v>2013.0219490609616</v>
      </c>
      <c r="F287" s="60">
        <v>3.8606869146132476E-2</v>
      </c>
      <c r="G287" s="59">
        <v>250.67101487778893</v>
      </c>
      <c r="H287" s="60">
        <v>1.8227895556096798E-2</v>
      </c>
      <c r="I287" s="59">
        <v>240.5531541873992</v>
      </c>
      <c r="J287" s="60">
        <v>1.6090416800757647E-2</v>
      </c>
      <c r="K287" s="59">
        <v>234.75388187384368</v>
      </c>
      <c r="L287" s="60">
        <v>2.1244527125619757E-2</v>
      </c>
      <c r="M287" s="59">
        <v>2738.999999999995</v>
      </c>
      <c r="N287" s="60">
        <v>2.9806152540735899E-2</v>
      </c>
    </row>
    <row r="288" spans="2:14" x14ac:dyDescent="0.25">
      <c r="B288" s="61" t="s">
        <v>15</v>
      </c>
      <c r="C288" s="55" t="s">
        <v>2</v>
      </c>
      <c r="D288" s="42" t="s">
        <v>363</v>
      </c>
      <c r="E288" s="1">
        <v>5.8198946515397081</v>
      </c>
      <c r="F288" s="56">
        <v>4.694835680751179E-3</v>
      </c>
      <c r="G288" s="1">
        <v>5.4446990443190071</v>
      </c>
      <c r="H288" s="56">
        <v>2.4691358024691353E-2</v>
      </c>
      <c r="I288" s="1">
        <v>22.119302684112743</v>
      </c>
      <c r="J288" s="56">
        <v>5.3333333333333316E-2</v>
      </c>
      <c r="K288" s="1">
        <v>4.4747931416872815</v>
      </c>
      <c r="L288" s="56">
        <v>1.3698630136986299E-2</v>
      </c>
      <c r="M288" s="1">
        <v>37.858689521658739</v>
      </c>
      <c r="N288" s="56">
        <v>1.7196421030045268E-2</v>
      </c>
    </row>
    <row r="289" spans="2:14" x14ac:dyDescent="0.25">
      <c r="B289" s="61"/>
      <c r="C289" s="55"/>
      <c r="D289" s="42" t="s">
        <v>361</v>
      </c>
      <c r="E289" s="1">
        <v>40.739262560777952</v>
      </c>
      <c r="F289" s="56">
        <v>3.2863849765258246E-2</v>
      </c>
      <c r="G289" s="1">
        <v>98.004582797742145</v>
      </c>
      <c r="H289" s="56">
        <v>0.44444444444444442</v>
      </c>
      <c r="I289" s="1">
        <v>66.357908052338232</v>
      </c>
      <c r="J289" s="56">
        <v>0.15999999999999995</v>
      </c>
      <c r="K289" s="1">
        <v>89.495862833745633</v>
      </c>
      <c r="L289" s="56">
        <v>0.27397260273972596</v>
      </c>
      <c r="M289" s="1">
        <v>294.59761624460396</v>
      </c>
      <c r="N289" s="56">
        <v>0.13381405187022308</v>
      </c>
    </row>
    <row r="290" spans="2:14" x14ac:dyDescent="0.25">
      <c r="B290" s="61"/>
      <c r="C290" s="55"/>
      <c r="D290" s="42" t="s">
        <v>360</v>
      </c>
      <c r="E290" s="1">
        <v>1047.5810372771462</v>
      </c>
      <c r="F290" s="56">
        <v>0.84507042253521114</v>
      </c>
      <c r="G290" s="1">
        <v>49.002291398871073</v>
      </c>
      <c r="H290" s="56">
        <v>0.22222222222222221</v>
      </c>
      <c r="I290" s="1">
        <v>193.54389848598663</v>
      </c>
      <c r="J290" s="56">
        <v>0.46666666666666684</v>
      </c>
      <c r="K290" s="1">
        <v>116.34462168386935</v>
      </c>
      <c r="L290" s="56">
        <v>0.35616438356164387</v>
      </c>
      <c r="M290" s="1">
        <v>1406.471848845873</v>
      </c>
      <c r="N290" s="56">
        <v>0.63885682217877582</v>
      </c>
    </row>
    <row r="291" spans="2:14" x14ac:dyDescent="0.25">
      <c r="B291" s="61"/>
      <c r="C291" s="55"/>
      <c r="D291" s="42" t="s">
        <v>369</v>
      </c>
      <c r="F291" s="56">
        <v>0</v>
      </c>
      <c r="G291" s="1">
        <v>10.889398088638014</v>
      </c>
      <c r="H291" s="56">
        <v>4.9382716049382706E-2</v>
      </c>
      <c r="I291" s="1">
        <v>22.119302684112743</v>
      </c>
      <c r="J291" s="56">
        <v>5.3333333333333316E-2</v>
      </c>
      <c r="L291" s="56">
        <v>0</v>
      </c>
      <c r="M291" s="1">
        <v>33.008700772750757</v>
      </c>
      <c r="N291" s="56">
        <v>1.4993427488245833E-2</v>
      </c>
    </row>
    <row r="292" spans="2:14" x14ac:dyDescent="0.25">
      <c r="B292" s="61"/>
      <c r="C292" s="55"/>
      <c r="D292" s="42" t="s">
        <v>365</v>
      </c>
      <c r="E292" s="1">
        <v>23.279578606158832</v>
      </c>
      <c r="F292" s="56">
        <v>1.8779342723004716E-2</v>
      </c>
      <c r="H292" s="56">
        <v>0</v>
      </c>
      <c r="J292" s="56">
        <v>0</v>
      </c>
      <c r="L292" s="56">
        <v>0</v>
      </c>
      <c r="M292" s="1">
        <v>23.279578606158832</v>
      </c>
      <c r="N292" s="56">
        <v>1.0574202122989962E-2</v>
      </c>
    </row>
    <row r="293" spans="2:14" x14ac:dyDescent="0.25">
      <c r="B293" s="61"/>
      <c r="C293" s="55"/>
      <c r="D293" s="42" t="s">
        <v>364</v>
      </c>
      <c r="E293" s="1">
        <v>11.639789303079416</v>
      </c>
      <c r="F293" s="56">
        <v>9.389671361502358E-3</v>
      </c>
      <c r="G293" s="1">
        <v>16.334097132957023</v>
      </c>
      <c r="H293" s="56">
        <v>7.407407407407407E-2</v>
      </c>
      <c r="I293" s="1">
        <v>16.589477013084558</v>
      </c>
      <c r="J293" s="56">
        <v>3.9999999999999987E-2</v>
      </c>
      <c r="K293" s="1">
        <v>4.4747931416872815</v>
      </c>
      <c r="L293" s="56">
        <v>1.3698630136986299E-2</v>
      </c>
      <c r="M293" s="1">
        <v>49.038156590808278</v>
      </c>
      <c r="N293" s="56">
        <v>2.2274431522263664E-2</v>
      </c>
    </row>
    <row r="294" spans="2:14" x14ac:dyDescent="0.25">
      <c r="B294" s="61"/>
      <c r="C294" s="55"/>
      <c r="D294" s="42" t="s">
        <v>362</v>
      </c>
      <c r="E294" s="1">
        <v>98.938209076175056</v>
      </c>
      <c r="F294" s="56">
        <v>7.9812206572770064E-2</v>
      </c>
      <c r="G294" s="1">
        <v>35.390543788073551</v>
      </c>
      <c r="H294" s="56">
        <v>0.16049382716049382</v>
      </c>
      <c r="I294" s="1">
        <v>66.357908052338232</v>
      </c>
      <c r="J294" s="56">
        <v>0.15999999999999995</v>
      </c>
      <c r="K294" s="1">
        <v>93.970655975432919</v>
      </c>
      <c r="L294" s="56">
        <v>0.28767123287671231</v>
      </c>
      <c r="M294" s="1">
        <v>294.65731689201976</v>
      </c>
      <c r="N294" s="56">
        <v>0.13384116948791402</v>
      </c>
    </row>
    <row r="295" spans="2:14" x14ac:dyDescent="0.25">
      <c r="B295" s="61"/>
      <c r="C295" s="55"/>
      <c r="D295" s="42" t="s">
        <v>366</v>
      </c>
      <c r="E295" s="1">
        <v>11.639789303079416</v>
      </c>
      <c r="F295" s="56">
        <v>9.389671361502358E-3</v>
      </c>
      <c r="G295" s="1">
        <v>5.4446990443190071</v>
      </c>
      <c r="H295" s="56">
        <v>2.4691358024691353E-2</v>
      </c>
      <c r="I295" s="1">
        <v>27.649128355140927</v>
      </c>
      <c r="J295" s="56">
        <v>6.6666666666666638E-2</v>
      </c>
      <c r="K295" s="1">
        <v>17.899172566749126</v>
      </c>
      <c r="L295" s="56">
        <v>5.4794520547945195E-2</v>
      </c>
      <c r="M295" s="1">
        <v>62.63278926928848</v>
      </c>
      <c r="N295" s="56">
        <v>2.8449474299542414E-2</v>
      </c>
    </row>
    <row r="296" spans="2:14" x14ac:dyDescent="0.25">
      <c r="B296" s="61"/>
      <c r="C296" s="55" t="s">
        <v>367</v>
      </c>
      <c r="D296" s="55"/>
      <c r="E296" s="63">
        <v>1239.6375607779564</v>
      </c>
      <c r="F296" s="64">
        <v>0.95089285714285721</v>
      </c>
      <c r="G296" s="63">
        <v>220.51031129491983</v>
      </c>
      <c r="H296" s="64">
        <v>0.69827586206896552</v>
      </c>
      <c r="I296" s="63">
        <v>414.73692532711408</v>
      </c>
      <c r="J296" s="64">
        <v>0.91463414634146356</v>
      </c>
      <c r="K296" s="63">
        <v>326.65989934317162</v>
      </c>
      <c r="L296" s="64">
        <v>0.76842105263157923</v>
      </c>
      <c r="M296" s="63">
        <v>2201.5446967431617</v>
      </c>
      <c r="N296" s="64">
        <v>0.88132293704690234</v>
      </c>
    </row>
    <row r="297" spans="2:14" x14ac:dyDescent="0.25">
      <c r="B297" s="61"/>
      <c r="C297" s="55" t="s">
        <v>3</v>
      </c>
      <c r="D297" s="42" t="s">
        <v>363</v>
      </c>
      <c r="F297" s="56">
        <v>0</v>
      </c>
      <c r="G297" s="1">
        <v>10.889398088638014</v>
      </c>
      <c r="H297" s="56">
        <v>0.1818181818181818</v>
      </c>
      <c r="I297" s="1">
        <v>5.5298256710281857</v>
      </c>
      <c r="J297" s="56">
        <v>0.33333333333333331</v>
      </c>
      <c r="K297" s="1">
        <v>22.373965708436408</v>
      </c>
      <c r="L297" s="56">
        <v>0.33333333333333331</v>
      </c>
      <c r="M297" s="1">
        <v>38.793189468102611</v>
      </c>
      <c r="N297" s="56">
        <v>0.19223391006333373</v>
      </c>
    </row>
    <row r="298" spans="2:14" x14ac:dyDescent="0.25">
      <c r="B298" s="61"/>
      <c r="C298" s="55"/>
      <c r="D298" s="42" t="s">
        <v>360</v>
      </c>
      <c r="E298" s="1">
        <v>46.559157212317658</v>
      </c>
      <c r="F298" s="56">
        <v>0.8</v>
      </c>
      <c r="G298" s="1">
        <v>2.7223495221595035</v>
      </c>
      <c r="H298" s="56">
        <v>4.5454545454545449E-2</v>
      </c>
      <c r="J298" s="56">
        <v>0</v>
      </c>
      <c r="K298" s="1">
        <v>4.4747931416872815</v>
      </c>
      <c r="L298" s="56">
        <v>6.6666666666666652E-2</v>
      </c>
      <c r="M298" s="1">
        <v>53.756299876164441</v>
      </c>
      <c r="N298" s="56">
        <v>0.26638138955367574</v>
      </c>
    </row>
    <row r="299" spans="2:14" x14ac:dyDescent="0.25">
      <c r="B299" s="61"/>
      <c r="C299" s="55"/>
      <c r="D299" s="42" t="s">
        <v>369</v>
      </c>
      <c r="E299" s="1">
        <v>5.8198946515397081</v>
      </c>
      <c r="F299" s="56">
        <v>0.10000000000000002</v>
      </c>
      <c r="G299" s="1">
        <v>5.4446990443190071</v>
      </c>
      <c r="H299" s="56">
        <v>9.0909090909090898E-2</v>
      </c>
      <c r="J299" s="56">
        <v>0</v>
      </c>
      <c r="K299" s="1">
        <v>4.4747931416872815</v>
      </c>
      <c r="L299" s="56">
        <v>6.6666666666666652E-2</v>
      </c>
      <c r="M299" s="1">
        <v>15.739386837545997</v>
      </c>
      <c r="N299" s="56">
        <v>7.7994202468674237E-2</v>
      </c>
    </row>
    <row r="300" spans="2:14" x14ac:dyDescent="0.25">
      <c r="B300" s="61"/>
      <c r="C300" s="55"/>
      <c r="D300" s="42" t="s">
        <v>364</v>
      </c>
      <c r="E300" s="1">
        <v>5.8198946515397081</v>
      </c>
      <c r="F300" s="56">
        <v>0.10000000000000002</v>
      </c>
      <c r="G300" s="1">
        <v>2.7223495221595035</v>
      </c>
      <c r="H300" s="56">
        <v>4.5454545454545449E-2</v>
      </c>
      <c r="J300" s="56">
        <v>0</v>
      </c>
      <c r="L300" s="56">
        <v>0</v>
      </c>
      <c r="M300" s="1">
        <v>8.5422441736992116</v>
      </c>
      <c r="N300" s="56">
        <v>4.2329826980999893E-2</v>
      </c>
    </row>
    <row r="301" spans="2:14" x14ac:dyDescent="0.25">
      <c r="B301" s="61"/>
      <c r="C301" s="55"/>
      <c r="D301" s="42" t="s">
        <v>362</v>
      </c>
      <c r="F301" s="56">
        <v>0</v>
      </c>
      <c r="G301" s="1">
        <v>38.112893310233055</v>
      </c>
      <c r="H301" s="56">
        <v>0.63636363636363635</v>
      </c>
      <c r="I301" s="1">
        <v>11.059651342056371</v>
      </c>
      <c r="J301" s="56">
        <v>0.66666666666666663</v>
      </c>
      <c r="K301" s="1">
        <v>31.323551991810973</v>
      </c>
      <c r="L301" s="56">
        <v>0.46666666666666662</v>
      </c>
      <c r="M301" s="1">
        <v>80.49609664410039</v>
      </c>
      <c r="N301" s="56">
        <v>0.39888649566839179</v>
      </c>
    </row>
    <row r="302" spans="2:14" x14ac:dyDescent="0.25">
      <c r="B302" s="61"/>
      <c r="C302" s="55"/>
      <c r="D302" s="42" t="s">
        <v>366</v>
      </c>
      <c r="F302" s="56">
        <v>0</v>
      </c>
      <c r="H302" s="56">
        <v>0</v>
      </c>
      <c r="J302" s="56">
        <v>0</v>
      </c>
      <c r="K302" s="1">
        <v>4.4747931416872815</v>
      </c>
      <c r="L302" s="56">
        <v>6.6666666666666652E-2</v>
      </c>
      <c r="M302" s="1">
        <v>4.4747931416872815</v>
      </c>
      <c r="N302" s="56">
        <v>2.2174175264924628E-2</v>
      </c>
    </row>
    <row r="303" spans="2:14" x14ac:dyDescent="0.25">
      <c r="B303" s="61"/>
      <c r="C303" s="55" t="s">
        <v>370</v>
      </c>
      <c r="D303" s="55"/>
      <c r="E303" s="63">
        <v>58.198946515397068</v>
      </c>
      <c r="F303" s="64">
        <v>4.4642857142857185E-2</v>
      </c>
      <c r="G303" s="63">
        <v>59.891689487509083</v>
      </c>
      <c r="H303" s="64">
        <v>0.18965517241379309</v>
      </c>
      <c r="I303" s="63">
        <v>16.589477013084558</v>
      </c>
      <c r="J303" s="64">
        <v>3.6585365853658527E-2</v>
      </c>
      <c r="K303" s="63">
        <v>67.121897125309232</v>
      </c>
      <c r="L303" s="64">
        <v>0.15789473684210531</v>
      </c>
      <c r="M303" s="63">
        <v>201.80201014129992</v>
      </c>
      <c r="N303" s="64">
        <v>8.0785432402441931E-2</v>
      </c>
    </row>
    <row r="304" spans="2:14" x14ac:dyDescent="0.25">
      <c r="B304" s="61"/>
      <c r="C304" s="55" t="s">
        <v>6</v>
      </c>
      <c r="D304" s="42" t="s">
        <v>363</v>
      </c>
      <c r="H304" s="56">
        <v>0</v>
      </c>
      <c r="J304" s="56">
        <v>0</v>
      </c>
      <c r="K304" s="1">
        <v>13.424379425061844</v>
      </c>
      <c r="L304" s="56">
        <v>0.5</v>
      </c>
      <c r="M304" s="1">
        <v>13.424379425061844</v>
      </c>
      <c r="N304" s="56">
        <v>0.27558284555926316</v>
      </c>
    </row>
    <row r="305" spans="2:14" x14ac:dyDescent="0.25">
      <c r="B305" s="61"/>
      <c r="C305" s="55"/>
      <c r="D305" s="42" t="s">
        <v>362</v>
      </c>
      <c r="G305" s="1">
        <v>16.334097132957023</v>
      </c>
      <c r="H305" s="56">
        <v>1</v>
      </c>
      <c r="I305" s="1">
        <v>5.5298256710281857</v>
      </c>
      <c r="J305" s="56">
        <v>1</v>
      </c>
      <c r="K305" s="1">
        <v>13.424379425061844</v>
      </c>
      <c r="L305" s="56">
        <v>0.5</v>
      </c>
      <c r="M305" s="1">
        <v>35.288302229047048</v>
      </c>
      <c r="N305" s="56">
        <v>0.72441715444073684</v>
      </c>
    </row>
    <row r="306" spans="2:14" x14ac:dyDescent="0.25">
      <c r="B306" s="61"/>
      <c r="C306" s="55" t="s">
        <v>371</v>
      </c>
      <c r="D306" s="55"/>
      <c r="E306" s="63"/>
      <c r="F306" s="64">
        <v>0</v>
      </c>
      <c r="G306" s="63">
        <v>16.334097132957023</v>
      </c>
      <c r="H306" s="64">
        <v>5.1724137931034482E-2</v>
      </c>
      <c r="I306" s="63">
        <v>5.5298256710281857</v>
      </c>
      <c r="J306" s="64">
        <v>1.2195121951219509E-2</v>
      </c>
      <c r="K306" s="63">
        <v>26.848758850123687</v>
      </c>
      <c r="L306" s="64">
        <v>6.3157894736842107E-2</v>
      </c>
      <c r="M306" s="63">
        <v>48.712681654108891</v>
      </c>
      <c r="N306" s="64">
        <v>1.9500673200203725E-2</v>
      </c>
    </row>
    <row r="307" spans="2:14" x14ac:dyDescent="0.25">
      <c r="B307" s="61"/>
      <c r="C307" s="55" t="s">
        <v>5</v>
      </c>
      <c r="D307" s="42" t="s">
        <v>363</v>
      </c>
      <c r="F307" s="56">
        <v>0</v>
      </c>
      <c r="G307" s="1">
        <v>5.4446990443190071</v>
      </c>
      <c r="H307" s="56">
        <v>0.28571428571428575</v>
      </c>
      <c r="J307" s="56">
        <v>0</v>
      </c>
      <c r="L307" s="56">
        <v>0</v>
      </c>
      <c r="M307" s="1">
        <v>5.4446990443190071</v>
      </c>
      <c r="N307" s="56">
        <v>0.11851603344222787</v>
      </c>
    </row>
    <row r="308" spans="2:14" x14ac:dyDescent="0.25">
      <c r="B308" s="61"/>
      <c r="C308" s="55"/>
      <c r="D308" s="42" t="s">
        <v>361</v>
      </c>
      <c r="F308" s="56">
        <v>0</v>
      </c>
      <c r="G308" s="1">
        <v>2.7223495221595035</v>
      </c>
      <c r="H308" s="56">
        <v>0.14285714285714288</v>
      </c>
      <c r="J308" s="56">
        <v>0</v>
      </c>
      <c r="L308" s="56">
        <v>0</v>
      </c>
      <c r="M308" s="1">
        <v>2.7223495221595035</v>
      </c>
      <c r="N308" s="56">
        <v>5.9258016721113936E-2</v>
      </c>
    </row>
    <row r="309" spans="2:14" x14ac:dyDescent="0.25">
      <c r="B309" s="61"/>
      <c r="C309" s="55"/>
      <c r="D309" s="42" t="s">
        <v>360</v>
      </c>
      <c r="E309" s="1">
        <v>5.8198946515397081</v>
      </c>
      <c r="F309" s="56">
        <v>1</v>
      </c>
      <c r="H309" s="56">
        <v>0</v>
      </c>
      <c r="J309" s="56">
        <v>0</v>
      </c>
      <c r="L309" s="56">
        <v>0</v>
      </c>
      <c r="M309" s="1">
        <v>5.8198946515397081</v>
      </c>
      <c r="N309" s="56">
        <v>0.12668300369545832</v>
      </c>
    </row>
    <row r="310" spans="2:14" x14ac:dyDescent="0.25">
      <c r="B310" s="61"/>
      <c r="C310" s="55"/>
      <c r="D310" s="42" t="s">
        <v>364</v>
      </c>
      <c r="F310" s="56">
        <v>0</v>
      </c>
      <c r="G310" s="1">
        <v>2.7223495221595035</v>
      </c>
      <c r="H310" s="56">
        <v>0.14285714285714288</v>
      </c>
      <c r="J310" s="56">
        <v>0</v>
      </c>
      <c r="L310" s="56">
        <v>0</v>
      </c>
      <c r="M310" s="1">
        <v>2.7223495221595035</v>
      </c>
      <c r="N310" s="56">
        <v>5.9258016721113936E-2</v>
      </c>
    </row>
    <row r="311" spans="2:14" x14ac:dyDescent="0.25">
      <c r="B311" s="61"/>
      <c r="C311" s="55"/>
      <c r="D311" s="42" t="s">
        <v>362</v>
      </c>
      <c r="F311" s="56">
        <v>0</v>
      </c>
      <c r="G311" s="1">
        <v>8.1670485664785097</v>
      </c>
      <c r="H311" s="56">
        <v>0.42857142857142855</v>
      </c>
      <c r="I311" s="1">
        <v>16.589477013084558</v>
      </c>
      <c r="J311" s="56">
        <v>1</v>
      </c>
      <c r="K311" s="1">
        <v>4.4747931416872815</v>
      </c>
      <c r="L311" s="56">
        <v>1</v>
      </c>
      <c r="M311" s="1">
        <v>29.23131872125035</v>
      </c>
      <c r="N311" s="56">
        <v>0.63628492942008585</v>
      </c>
    </row>
    <row r="312" spans="2:14" x14ac:dyDescent="0.25">
      <c r="B312" s="57"/>
      <c r="C312" s="55" t="s">
        <v>368</v>
      </c>
      <c r="D312" s="55"/>
      <c r="E312" s="63">
        <v>5.8198946515397081</v>
      </c>
      <c r="F312" s="64">
        <v>4.4642857142857192E-3</v>
      </c>
      <c r="G312" s="63">
        <v>19.056446655116524</v>
      </c>
      <c r="H312" s="64">
        <v>6.0344827586206885E-2</v>
      </c>
      <c r="I312" s="63">
        <v>16.589477013084558</v>
      </c>
      <c r="J312" s="64">
        <v>3.6585365853658527E-2</v>
      </c>
      <c r="K312" s="63">
        <v>4.4747931416872815</v>
      </c>
      <c r="L312" s="64">
        <v>1.0526315789473686E-2</v>
      </c>
      <c r="M312" s="63">
        <v>45.940611461428077</v>
      </c>
      <c r="N312" s="64">
        <v>1.8390957350451594E-2</v>
      </c>
    </row>
    <row r="313" spans="2:14" x14ac:dyDescent="0.25">
      <c r="B313" s="58" t="s">
        <v>34</v>
      </c>
      <c r="C313" s="58"/>
      <c r="D313" s="58"/>
      <c r="E313" s="59">
        <v>1303.6564019448931</v>
      </c>
      <c r="F313" s="60">
        <v>2.5002257002156608E-2</v>
      </c>
      <c r="G313" s="59">
        <v>315.79254457050246</v>
      </c>
      <c r="H313" s="60">
        <v>2.2963299217628057E-2</v>
      </c>
      <c r="I313" s="59">
        <v>453.44570502431134</v>
      </c>
      <c r="J313" s="60">
        <v>3.0330636964629606E-2</v>
      </c>
      <c r="K313" s="59">
        <v>425.10534846029168</v>
      </c>
      <c r="L313" s="60">
        <v>3.8470767914560132E-2</v>
      </c>
      <c r="M313" s="59">
        <v>2497.9999999999995</v>
      </c>
      <c r="N313" s="60">
        <v>2.7183559345293321E-2</v>
      </c>
    </row>
    <row r="314" spans="2:14" x14ac:dyDescent="0.25">
      <c r="B314" s="61" t="s">
        <v>717</v>
      </c>
      <c r="C314" s="55" t="s">
        <v>2</v>
      </c>
      <c r="D314" s="42" t="s">
        <v>363</v>
      </c>
      <c r="F314" s="56">
        <v>0</v>
      </c>
      <c r="G314" s="1">
        <v>60.09410408681746</v>
      </c>
      <c r="H314" s="56">
        <v>4.9180327868852479E-2</v>
      </c>
      <c r="I314" s="1">
        <v>59.449080837154142</v>
      </c>
      <c r="J314" s="56">
        <v>4.1322314049586813E-2</v>
      </c>
      <c r="K314" s="1">
        <v>29.745136691040056</v>
      </c>
      <c r="L314" s="56">
        <v>5.0505050505050532E-2</v>
      </c>
      <c r="M314" s="1">
        <v>149.28832161501165</v>
      </c>
      <c r="N314" s="56">
        <v>1.7718698496686731E-2</v>
      </c>
    </row>
    <row r="315" spans="2:14" x14ac:dyDescent="0.25">
      <c r="B315" s="61"/>
      <c r="C315" s="55"/>
      <c r="D315" s="42" t="s">
        <v>361</v>
      </c>
      <c r="E315" s="1">
        <v>52.81564054193106</v>
      </c>
      <c r="F315" s="56">
        <v>1.0204081632653024E-2</v>
      </c>
      <c r="G315" s="1">
        <v>100.15684014469575</v>
      </c>
      <c r="H315" s="56">
        <v>8.196721311475412E-2</v>
      </c>
      <c r="I315" s="1">
        <v>130.78797784173909</v>
      </c>
      <c r="J315" s="56">
        <v>9.0909090909090981E-2</v>
      </c>
      <c r="K315" s="1">
        <v>53.5412460438721</v>
      </c>
      <c r="L315" s="56">
        <v>9.0909090909090953E-2</v>
      </c>
      <c r="M315" s="1">
        <v>337.30170457223801</v>
      </c>
      <c r="N315" s="56">
        <v>4.0033588301343827E-2</v>
      </c>
    </row>
    <row r="316" spans="2:14" x14ac:dyDescent="0.25">
      <c r="B316" s="61"/>
      <c r="C316" s="55"/>
      <c r="D316" s="42" t="s">
        <v>360</v>
      </c>
      <c r="E316" s="1">
        <v>4982.2754244555144</v>
      </c>
      <c r="F316" s="56">
        <v>0.9625850340136054</v>
      </c>
      <c r="G316" s="1">
        <v>701.09788101287006</v>
      </c>
      <c r="H316" s="56">
        <v>0.57377049180327866</v>
      </c>
      <c r="I316" s="1">
        <v>998.74455806418848</v>
      </c>
      <c r="J316" s="56">
        <v>0.69421487603305765</v>
      </c>
      <c r="K316" s="1">
        <v>196.31790216086421</v>
      </c>
      <c r="L316" s="56">
        <v>0.33333333333333326</v>
      </c>
      <c r="M316" s="1">
        <v>6878.4357656934371</v>
      </c>
      <c r="N316" s="56">
        <v>0.81638622594637866</v>
      </c>
    </row>
    <row r="317" spans="2:14" x14ac:dyDescent="0.25">
      <c r="B317" s="61"/>
      <c r="C317" s="55"/>
      <c r="D317" s="42" t="s">
        <v>369</v>
      </c>
      <c r="F317" s="56">
        <v>0</v>
      </c>
      <c r="H317" s="56">
        <v>0</v>
      </c>
      <c r="J317" s="56">
        <v>0</v>
      </c>
      <c r="K317" s="1">
        <v>11.898054676416022</v>
      </c>
      <c r="L317" s="56">
        <v>2.0202020202020211E-2</v>
      </c>
      <c r="M317" s="1">
        <v>11.898054676416022</v>
      </c>
      <c r="N317" s="56">
        <v>1.4121536180986198E-3</v>
      </c>
    </row>
    <row r="318" spans="2:14" x14ac:dyDescent="0.25">
      <c r="B318" s="61"/>
      <c r="C318" s="55"/>
      <c r="D318" s="42" t="s">
        <v>365</v>
      </c>
      <c r="E318" s="1">
        <v>35.21042702795404</v>
      </c>
      <c r="F318" s="56">
        <v>6.8027210884353496E-3</v>
      </c>
      <c r="G318" s="1">
        <v>10.015684014469576</v>
      </c>
      <c r="H318" s="56">
        <v>8.196721311475412E-3</v>
      </c>
      <c r="I318" s="1">
        <v>23.779632334861656</v>
      </c>
      <c r="J318" s="56">
        <v>1.6528925619834725E-2</v>
      </c>
      <c r="K318" s="1">
        <v>17.847082014624032</v>
      </c>
      <c r="L318" s="56">
        <v>3.0303030303030318E-2</v>
      </c>
      <c r="M318" s="1">
        <v>86.852825391909306</v>
      </c>
      <c r="N318" s="56">
        <v>1.0308368464836922E-2</v>
      </c>
    </row>
    <row r="319" spans="2:14" x14ac:dyDescent="0.25">
      <c r="B319" s="61"/>
      <c r="C319" s="55"/>
      <c r="D319" s="42" t="s">
        <v>364</v>
      </c>
      <c r="E319" s="1">
        <v>17.60521351397702</v>
      </c>
      <c r="F319" s="56">
        <v>3.4013605442176748E-3</v>
      </c>
      <c r="G319" s="1">
        <v>90.141156130226179</v>
      </c>
      <c r="H319" s="56">
        <v>7.3770491803278715E-2</v>
      </c>
      <c r="I319" s="1">
        <v>47.559264669723312</v>
      </c>
      <c r="J319" s="56">
        <v>3.305785123966945E-2</v>
      </c>
      <c r="K319" s="1">
        <v>47.592218705664088</v>
      </c>
      <c r="L319" s="56">
        <v>8.0808080808080843E-2</v>
      </c>
      <c r="M319" s="1">
        <v>202.8978530195906</v>
      </c>
      <c r="N319" s="56">
        <v>2.4081494415553011E-2</v>
      </c>
    </row>
    <row r="320" spans="2:14" x14ac:dyDescent="0.25">
      <c r="B320" s="61"/>
      <c r="C320" s="55"/>
      <c r="D320" s="42" t="s">
        <v>362</v>
      </c>
      <c r="E320" s="1">
        <v>52.81564054193106</v>
      </c>
      <c r="F320" s="56">
        <v>1.0204081632653024E-2</v>
      </c>
      <c r="G320" s="1">
        <v>160.25094423151319</v>
      </c>
      <c r="H320" s="56">
        <v>0.13114754098360659</v>
      </c>
      <c r="I320" s="1">
        <v>130.78797784173909</v>
      </c>
      <c r="J320" s="56">
        <v>9.0909090909090981E-2</v>
      </c>
      <c r="K320" s="1">
        <v>196.31790216086421</v>
      </c>
      <c r="L320" s="56">
        <v>0.33333333333333326</v>
      </c>
      <c r="M320" s="1">
        <v>540.17246477604749</v>
      </c>
      <c r="N320" s="56">
        <v>6.4111867130914907E-2</v>
      </c>
    </row>
    <row r="321" spans="2:14" x14ac:dyDescent="0.25">
      <c r="B321" s="61"/>
      <c r="C321" s="55"/>
      <c r="D321" s="42" t="s">
        <v>366</v>
      </c>
      <c r="E321" s="1">
        <v>35.21042702795404</v>
      </c>
      <c r="F321" s="56">
        <v>6.8027210884353496E-3</v>
      </c>
      <c r="G321" s="1">
        <v>100.15684014469575</v>
      </c>
      <c r="H321" s="56">
        <v>8.196721311475412E-2</v>
      </c>
      <c r="I321" s="1">
        <v>47.559264669723312</v>
      </c>
      <c r="J321" s="56">
        <v>3.305785123966945E-2</v>
      </c>
      <c r="K321" s="1">
        <v>35.694164029248064</v>
      </c>
      <c r="L321" s="56">
        <v>6.0606060606060635E-2</v>
      </c>
      <c r="M321" s="1">
        <v>218.62069587162119</v>
      </c>
      <c r="N321" s="56">
        <v>2.5947603626187362E-2</v>
      </c>
    </row>
    <row r="322" spans="2:14" x14ac:dyDescent="0.25">
      <c r="B322" s="61"/>
      <c r="C322" s="55" t="s">
        <v>367</v>
      </c>
      <c r="D322" s="55"/>
      <c r="E322" s="63">
        <v>5175.9327731092626</v>
      </c>
      <c r="F322" s="64">
        <v>0.98</v>
      </c>
      <c r="G322" s="63">
        <v>1221.9134497652879</v>
      </c>
      <c r="H322" s="64">
        <v>0.70930232558139539</v>
      </c>
      <c r="I322" s="63">
        <v>1438.667756259129</v>
      </c>
      <c r="J322" s="64">
        <v>0.72891566265060237</v>
      </c>
      <c r="K322" s="63">
        <v>588.95370648259279</v>
      </c>
      <c r="L322" s="64">
        <v>0.5625</v>
      </c>
      <c r="M322" s="63">
        <v>8425.4676856162714</v>
      </c>
      <c r="N322" s="64">
        <v>0.84044565442556152</v>
      </c>
    </row>
    <row r="323" spans="2:14" x14ac:dyDescent="0.25">
      <c r="B323" s="61"/>
      <c r="C323" s="55" t="s">
        <v>3</v>
      </c>
      <c r="D323" s="42" t="s">
        <v>363</v>
      </c>
      <c r="F323" s="56">
        <v>0</v>
      </c>
      <c r="G323" s="1">
        <v>200.31368028939147</v>
      </c>
      <c r="H323" s="56">
        <v>0.45454545454545447</v>
      </c>
      <c r="I323" s="1">
        <v>166.4574263440316</v>
      </c>
      <c r="J323" s="56">
        <v>0.41176470588235298</v>
      </c>
      <c r="K323" s="1">
        <v>166.57276546982422</v>
      </c>
      <c r="L323" s="56">
        <v>0.41791044776119396</v>
      </c>
      <c r="M323" s="1">
        <v>533.34387210324735</v>
      </c>
      <c r="N323" s="56">
        <v>0.39531552097770678</v>
      </c>
    </row>
    <row r="324" spans="2:14" x14ac:dyDescent="0.25">
      <c r="B324" s="61"/>
      <c r="C324" s="55"/>
      <c r="D324" s="42" t="s">
        <v>360</v>
      </c>
      <c r="E324" s="1">
        <v>35.21042702795404</v>
      </c>
      <c r="F324" s="56">
        <v>0.33333333333333331</v>
      </c>
      <c r="G324" s="1">
        <v>60.09410408681746</v>
      </c>
      <c r="H324" s="56">
        <v>0.13636363636363638</v>
      </c>
      <c r="I324" s="1">
        <v>35.669448502292482</v>
      </c>
      <c r="J324" s="56">
        <v>8.8235294117647051E-2</v>
      </c>
      <c r="K324" s="1">
        <v>41.643191367456076</v>
      </c>
      <c r="L324" s="56">
        <v>0.10447761194029855</v>
      </c>
      <c r="M324" s="1">
        <v>172.61717098452004</v>
      </c>
      <c r="N324" s="56">
        <v>0.12794418469334834</v>
      </c>
    </row>
    <row r="325" spans="2:14" x14ac:dyDescent="0.25">
      <c r="B325" s="61"/>
      <c r="C325" s="55"/>
      <c r="D325" s="42" t="s">
        <v>369</v>
      </c>
      <c r="F325" s="56">
        <v>0</v>
      </c>
      <c r="H325" s="56">
        <v>0</v>
      </c>
      <c r="I325" s="1">
        <v>23.779632334861656</v>
      </c>
      <c r="J325" s="56">
        <v>5.8823529411764705E-2</v>
      </c>
      <c r="K325" s="1">
        <v>17.847082014624032</v>
      </c>
      <c r="L325" s="56">
        <v>4.4776119402985093E-2</v>
      </c>
      <c r="M325" s="1">
        <v>41.626714349485688</v>
      </c>
      <c r="N325" s="56">
        <v>3.0853802078505074E-2</v>
      </c>
    </row>
    <row r="326" spans="2:14" x14ac:dyDescent="0.25">
      <c r="B326" s="61"/>
      <c r="C326" s="55"/>
      <c r="D326" s="42" t="s">
        <v>365</v>
      </c>
      <c r="F326" s="56">
        <v>0</v>
      </c>
      <c r="H326" s="56">
        <v>0</v>
      </c>
      <c r="J326" s="56">
        <v>0</v>
      </c>
      <c r="K326" s="1">
        <v>29.745136691040056</v>
      </c>
      <c r="L326" s="56">
        <v>7.4626865671641826E-2</v>
      </c>
      <c r="M326" s="1">
        <v>29.745136691040056</v>
      </c>
      <c r="N326" s="56">
        <v>2.2047153483175843E-2</v>
      </c>
    </row>
    <row r="327" spans="2:14" x14ac:dyDescent="0.25">
      <c r="B327" s="61"/>
      <c r="C327" s="55"/>
      <c r="D327" s="42" t="s">
        <v>364</v>
      </c>
      <c r="F327" s="56">
        <v>0</v>
      </c>
      <c r="H327" s="56">
        <v>0</v>
      </c>
      <c r="I327" s="1">
        <v>11.889816167430828</v>
      </c>
      <c r="J327" s="56">
        <v>2.9411764705882353E-2</v>
      </c>
      <c r="K327" s="1">
        <v>11.898054676416022</v>
      </c>
      <c r="L327" s="56">
        <v>2.9850746268656726E-2</v>
      </c>
      <c r="M327" s="1">
        <v>23.78787084384685</v>
      </c>
      <c r="N327" s="56">
        <v>1.7631616387570121E-2</v>
      </c>
    </row>
    <row r="328" spans="2:14" x14ac:dyDescent="0.25">
      <c r="B328" s="61"/>
      <c r="C328" s="55"/>
      <c r="D328" s="42" t="s">
        <v>362</v>
      </c>
      <c r="E328" s="1">
        <v>70.42085405590808</v>
      </c>
      <c r="F328" s="56">
        <v>0.66666666666666663</v>
      </c>
      <c r="G328" s="1">
        <v>150.23526021704362</v>
      </c>
      <c r="H328" s="56">
        <v>0.34090909090909088</v>
      </c>
      <c r="I328" s="1">
        <v>142.67779400916993</v>
      </c>
      <c r="J328" s="56">
        <v>0.3529411764705882</v>
      </c>
      <c r="K328" s="1">
        <v>118.98054676416022</v>
      </c>
      <c r="L328" s="56">
        <v>0.2985074626865673</v>
      </c>
      <c r="M328" s="1">
        <v>482.31445504628186</v>
      </c>
      <c r="N328" s="56">
        <v>0.3574924172650652</v>
      </c>
    </row>
    <row r="329" spans="2:14" x14ac:dyDescent="0.25">
      <c r="B329" s="61"/>
      <c r="C329" s="55"/>
      <c r="D329" s="42" t="s">
        <v>366</v>
      </c>
      <c r="F329" s="56">
        <v>0</v>
      </c>
      <c r="G329" s="1">
        <v>30.047052043408726</v>
      </c>
      <c r="H329" s="56">
        <v>6.8181818181818191E-2</v>
      </c>
      <c r="I329" s="1">
        <v>23.779632334861656</v>
      </c>
      <c r="J329" s="56">
        <v>5.8823529411764705E-2</v>
      </c>
      <c r="K329" s="1">
        <v>11.898054676416022</v>
      </c>
      <c r="L329" s="56">
        <v>2.9850746268656726E-2</v>
      </c>
      <c r="M329" s="1">
        <v>65.72473905468641</v>
      </c>
      <c r="N329" s="56">
        <v>4.8715305114628682E-2</v>
      </c>
    </row>
    <row r="330" spans="2:14" x14ac:dyDescent="0.25">
      <c r="B330" s="61"/>
      <c r="C330" s="55" t="s">
        <v>370</v>
      </c>
      <c r="D330" s="55"/>
      <c r="E330" s="63">
        <v>105.63128108386212</v>
      </c>
      <c r="F330" s="64">
        <v>1.9999999999999928E-2</v>
      </c>
      <c r="G330" s="63">
        <v>440.69009663666128</v>
      </c>
      <c r="H330" s="64">
        <v>0.25581395348837216</v>
      </c>
      <c r="I330" s="63">
        <v>404.25374969264817</v>
      </c>
      <c r="J330" s="64">
        <v>0.20481927710843392</v>
      </c>
      <c r="K330" s="63">
        <v>398.58483165993658</v>
      </c>
      <c r="L330" s="64">
        <v>0.38068181818181823</v>
      </c>
      <c r="M330" s="63">
        <v>1349.1599590731082</v>
      </c>
      <c r="N330" s="64">
        <v>0.13457954703971128</v>
      </c>
    </row>
    <row r="331" spans="2:14" x14ac:dyDescent="0.25">
      <c r="B331" s="61"/>
      <c r="C331" s="55" t="s">
        <v>6</v>
      </c>
      <c r="D331" s="42" t="s">
        <v>363</v>
      </c>
      <c r="H331" s="56">
        <v>0</v>
      </c>
      <c r="J331" s="56">
        <v>0</v>
      </c>
      <c r="K331" s="1">
        <v>11.898054676416022</v>
      </c>
      <c r="L331" s="56">
        <v>0.25</v>
      </c>
      <c r="M331" s="1">
        <v>11.898054676416022</v>
      </c>
      <c r="N331" s="56">
        <v>7.887221264628505E-2</v>
      </c>
    </row>
    <row r="332" spans="2:14" x14ac:dyDescent="0.25">
      <c r="B332" s="61"/>
      <c r="C332" s="55"/>
      <c r="D332" s="42" t="s">
        <v>360</v>
      </c>
      <c r="G332" s="1">
        <v>10.015684014469576</v>
      </c>
      <c r="H332" s="56">
        <v>0.5</v>
      </c>
      <c r="I332" s="1">
        <v>11.889816167430828</v>
      </c>
      <c r="J332" s="56">
        <v>0.14285714285714285</v>
      </c>
      <c r="L332" s="56">
        <v>0</v>
      </c>
      <c r="M332" s="1">
        <v>21.905500181900404</v>
      </c>
      <c r="N332" s="56">
        <v>0.14521157579606281</v>
      </c>
    </row>
    <row r="333" spans="2:14" x14ac:dyDescent="0.25">
      <c r="B333" s="61"/>
      <c r="C333" s="55"/>
      <c r="D333" s="42" t="s">
        <v>365</v>
      </c>
      <c r="H333" s="56">
        <v>0</v>
      </c>
      <c r="I333" s="1">
        <v>11.889816167430828</v>
      </c>
      <c r="J333" s="56">
        <v>0.14285714285714285</v>
      </c>
      <c r="L333" s="56">
        <v>0</v>
      </c>
      <c r="M333" s="1">
        <v>11.889816167430828</v>
      </c>
      <c r="N333" s="56">
        <v>7.881759956454687E-2</v>
      </c>
    </row>
    <row r="334" spans="2:14" x14ac:dyDescent="0.25">
      <c r="B334" s="61"/>
      <c r="C334" s="55"/>
      <c r="D334" s="42" t="s">
        <v>362</v>
      </c>
      <c r="G334" s="1">
        <v>10.015684014469576</v>
      </c>
      <c r="H334" s="56">
        <v>0.5</v>
      </c>
      <c r="I334" s="1">
        <v>59.449080837154142</v>
      </c>
      <c r="J334" s="56">
        <v>0.7142857142857143</v>
      </c>
      <c r="K334" s="1">
        <v>35.694164029248064</v>
      </c>
      <c r="L334" s="56">
        <v>0.75</v>
      </c>
      <c r="M334" s="1">
        <v>105.15892888087177</v>
      </c>
      <c r="N334" s="56">
        <v>0.69709861199310541</v>
      </c>
    </row>
    <row r="335" spans="2:14" x14ac:dyDescent="0.25">
      <c r="B335" s="61"/>
      <c r="C335" s="55" t="s">
        <v>371</v>
      </c>
      <c r="D335" s="55"/>
      <c r="E335" s="63"/>
      <c r="F335" s="64">
        <v>0</v>
      </c>
      <c r="G335" s="63">
        <v>20.031368028939152</v>
      </c>
      <c r="H335" s="64">
        <v>1.1627906976744191E-2</v>
      </c>
      <c r="I335" s="63">
        <v>83.228713172015802</v>
      </c>
      <c r="J335" s="64">
        <v>4.2168674698795219E-2</v>
      </c>
      <c r="K335" s="63">
        <v>47.592218705664088</v>
      </c>
      <c r="L335" s="64">
        <v>4.5454545454545477E-2</v>
      </c>
      <c r="M335" s="63">
        <v>150.85229990661901</v>
      </c>
      <c r="N335" s="64">
        <v>1.5047610963253737E-2</v>
      </c>
    </row>
    <row r="336" spans="2:14" x14ac:dyDescent="0.25">
      <c r="B336" s="61"/>
      <c r="C336" s="55" t="s">
        <v>5</v>
      </c>
      <c r="D336" s="42" t="s">
        <v>363</v>
      </c>
      <c r="H336" s="56">
        <v>0</v>
      </c>
      <c r="J336" s="56">
        <v>0</v>
      </c>
      <c r="K336" s="1">
        <v>5.949027338208011</v>
      </c>
      <c r="L336" s="56">
        <v>0.5</v>
      </c>
      <c r="M336" s="1">
        <v>5.949027338208011</v>
      </c>
      <c r="N336" s="56">
        <v>5.9777170682401445E-2</v>
      </c>
    </row>
    <row r="337" spans="2:14" x14ac:dyDescent="0.25">
      <c r="B337" s="61"/>
      <c r="C337" s="55"/>
      <c r="D337" s="42" t="s">
        <v>362</v>
      </c>
      <c r="G337" s="1">
        <v>40.062736057878304</v>
      </c>
      <c r="H337" s="56">
        <v>1</v>
      </c>
      <c r="I337" s="1">
        <v>35.669448502292482</v>
      </c>
      <c r="J337" s="56">
        <v>0.75</v>
      </c>
      <c r="K337" s="1">
        <v>5.949027338208011</v>
      </c>
      <c r="L337" s="56">
        <v>0.5</v>
      </c>
      <c r="M337" s="1">
        <v>81.681211898378805</v>
      </c>
      <c r="N337" s="56">
        <v>0.82075127035230044</v>
      </c>
    </row>
    <row r="338" spans="2:14" x14ac:dyDescent="0.25">
      <c r="B338" s="61"/>
      <c r="C338" s="55"/>
      <c r="D338" s="42" t="s">
        <v>366</v>
      </c>
      <c r="H338" s="56">
        <v>0</v>
      </c>
      <c r="I338" s="1">
        <v>11.889816167430828</v>
      </c>
      <c r="J338" s="56">
        <v>0.25</v>
      </c>
      <c r="L338" s="56">
        <v>0</v>
      </c>
      <c r="M338" s="1">
        <v>11.889816167430828</v>
      </c>
      <c r="N338" s="56">
        <v>0.11947155896529811</v>
      </c>
    </row>
    <row r="339" spans="2:14" x14ac:dyDescent="0.25">
      <c r="B339" s="57"/>
      <c r="C339" s="55" t="s">
        <v>368</v>
      </c>
      <c r="D339" s="55"/>
      <c r="E339" s="63"/>
      <c r="F339" s="64">
        <v>0</v>
      </c>
      <c r="G339" s="63">
        <v>40.062736057878304</v>
      </c>
      <c r="H339" s="64">
        <v>2.3255813953488382E-2</v>
      </c>
      <c r="I339" s="63">
        <v>47.559264669723312</v>
      </c>
      <c r="J339" s="64">
        <v>2.4096385542168693E-2</v>
      </c>
      <c r="K339" s="63">
        <v>11.898054676416022</v>
      </c>
      <c r="L339" s="64">
        <v>1.1363636363636369E-2</v>
      </c>
      <c r="M339" s="63">
        <v>99.52005540401764</v>
      </c>
      <c r="N339" s="64">
        <v>9.9271875714730621E-3</v>
      </c>
    </row>
    <row r="340" spans="2:14" x14ac:dyDescent="0.25">
      <c r="B340" s="58" t="s">
        <v>718</v>
      </c>
      <c r="C340" s="58"/>
      <c r="D340" s="58"/>
      <c r="E340" s="59">
        <v>5281.5640541931252</v>
      </c>
      <c r="F340" s="60">
        <v>0.10129281124940975</v>
      </c>
      <c r="G340" s="59">
        <v>1722.6976504887664</v>
      </c>
      <c r="H340" s="60">
        <v>0.12526838359493522</v>
      </c>
      <c r="I340" s="59">
        <v>1973.7094837935158</v>
      </c>
      <c r="J340" s="60">
        <v>0.1320199202755224</v>
      </c>
      <c r="K340" s="59">
        <v>1047.0288115246094</v>
      </c>
      <c r="L340" s="60">
        <v>9.4752989003579785E-2</v>
      </c>
      <c r="M340" s="59">
        <v>10025.00000000002</v>
      </c>
      <c r="N340" s="60">
        <v>0.10909334765274865</v>
      </c>
    </row>
    <row r="341" spans="2:14" x14ac:dyDescent="0.25">
      <c r="B341" s="61" t="s">
        <v>9</v>
      </c>
      <c r="C341" s="55" t="s">
        <v>2</v>
      </c>
      <c r="D341" s="42" t="s">
        <v>363</v>
      </c>
      <c r="E341" s="1">
        <v>14.028694067338158</v>
      </c>
      <c r="F341" s="56">
        <v>3.9682539682539672E-3</v>
      </c>
      <c r="G341" s="1">
        <v>20.436464569160364</v>
      </c>
      <c r="H341" s="56">
        <v>5.0632911392405076E-2</v>
      </c>
      <c r="I341" s="1">
        <v>12.669637179455712</v>
      </c>
      <c r="J341" s="56">
        <v>3.6585365853658562E-2</v>
      </c>
      <c r="K341" s="1">
        <v>14.229802816075667</v>
      </c>
      <c r="L341" s="56">
        <v>5.3571428571428582E-2</v>
      </c>
      <c r="M341" s="1">
        <v>61.364598632029903</v>
      </c>
      <c r="N341" s="56">
        <v>1.3484420820408793E-2</v>
      </c>
    </row>
    <row r="342" spans="2:14" x14ac:dyDescent="0.25">
      <c r="B342" s="61"/>
      <c r="C342" s="55"/>
      <c r="D342" s="42" t="s">
        <v>361</v>
      </c>
      <c r="F342" s="56">
        <v>0</v>
      </c>
      <c r="G342" s="1">
        <v>25.545580711450455</v>
      </c>
      <c r="H342" s="56">
        <v>6.3291139240506347E-2</v>
      </c>
      <c r="I342" s="1">
        <v>16.892849572607616</v>
      </c>
      <c r="J342" s="56">
        <v>4.8780487804878085E-2</v>
      </c>
      <c r="L342" s="56">
        <v>0</v>
      </c>
      <c r="M342" s="1">
        <v>42.438430284058072</v>
      </c>
      <c r="N342" s="56">
        <v>9.3255340320782896E-3</v>
      </c>
    </row>
    <row r="343" spans="2:14" x14ac:dyDescent="0.25">
      <c r="B343" s="61"/>
      <c r="C343" s="55"/>
      <c r="D343" s="42" t="s">
        <v>360</v>
      </c>
      <c r="E343" s="1">
        <v>3156.4561651510867</v>
      </c>
      <c r="F343" s="56">
        <v>0.89285714285714279</v>
      </c>
      <c r="G343" s="1">
        <v>183.92818112244316</v>
      </c>
      <c r="H343" s="56">
        <v>0.45569620253164539</v>
      </c>
      <c r="I343" s="1">
        <v>126.69637179455702</v>
      </c>
      <c r="J343" s="56">
        <v>0.36585365853658536</v>
      </c>
      <c r="K343" s="1">
        <v>94.865352107171091</v>
      </c>
      <c r="L343" s="56">
        <v>0.3571428571428571</v>
      </c>
      <c r="M343" s="1">
        <v>3561.9460701752578</v>
      </c>
      <c r="N343" s="56">
        <v>0.7827115441243081</v>
      </c>
    </row>
    <row r="344" spans="2:14" x14ac:dyDescent="0.25">
      <c r="B344" s="61"/>
      <c r="C344" s="55"/>
      <c r="D344" s="42" t="s">
        <v>369</v>
      </c>
      <c r="E344" s="1">
        <v>42.086082202014474</v>
      </c>
      <c r="F344" s="56">
        <v>1.1904761904761901E-2</v>
      </c>
      <c r="G344" s="1">
        <v>15.327348426870273</v>
      </c>
      <c r="H344" s="56">
        <v>3.7974683544303806E-2</v>
      </c>
      <c r="I344" s="1">
        <v>16.892849572607616</v>
      </c>
      <c r="J344" s="56">
        <v>4.8780487804878085E-2</v>
      </c>
      <c r="K344" s="1">
        <v>4.7432676053585556</v>
      </c>
      <c r="L344" s="56">
        <v>1.785714285714286E-2</v>
      </c>
      <c r="M344" s="1">
        <v>79.049547806850924</v>
      </c>
      <c r="N344" s="56">
        <v>1.7370558792088694E-2</v>
      </c>
    </row>
    <row r="345" spans="2:14" x14ac:dyDescent="0.25">
      <c r="B345" s="61"/>
      <c r="C345" s="55"/>
      <c r="D345" s="42" t="s">
        <v>365</v>
      </c>
      <c r="E345" s="1">
        <v>154.31563474071979</v>
      </c>
      <c r="F345" s="56">
        <v>4.3650793650793648E-2</v>
      </c>
      <c r="G345" s="1">
        <v>30.654696853740546</v>
      </c>
      <c r="H345" s="56">
        <v>7.5949367088607611E-2</v>
      </c>
      <c r="I345" s="1">
        <v>12.669637179455712</v>
      </c>
      <c r="J345" s="56">
        <v>3.6585365853658562E-2</v>
      </c>
      <c r="K345" s="1">
        <v>14.229802816075667</v>
      </c>
      <c r="L345" s="56">
        <v>5.3571428571428582E-2</v>
      </c>
      <c r="M345" s="1">
        <v>211.86977158999173</v>
      </c>
      <c r="N345" s="56">
        <v>4.6556829555341205E-2</v>
      </c>
    </row>
    <row r="346" spans="2:14" x14ac:dyDescent="0.25">
      <c r="B346" s="61"/>
      <c r="C346" s="55"/>
      <c r="D346" s="42" t="s">
        <v>364</v>
      </c>
      <c r="E346" s="1">
        <v>28.057388134676316</v>
      </c>
      <c r="F346" s="56">
        <v>7.9365079365079343E-3</v>
      </c>
      <c r="G346" s="1">
        <v>5.109116142290091</v>
      </c>
      <c r="H346" s="56">
        <v>1.2658227848101269E-2</v>
      </c>
      <c r="I346" s="1">
        <v>8.4464247863038082</v>
      </c>
      <c r="J346" s="56">
        <v>2.4390243902439043E-2</v>
      </c>
      <c r="L346" s="56">
        <v>0</v>
      </c>
      <c r="M346" s="1">
        <v>41.612929063270215</v>
      </c>
      <c r="N346" s="56">
        <v>9.1441361887449769E-3</v>
      </c>
    </row>
    <row r="347" spans="2:14" x14ac:dyDescent="0.25">
      <c r="B347" s="61"/>
      <c r="C347" s="55"/>
      <c r="D347" s="42" t="s">
        <v>362</v>
      </c>
      <c r="E347" s="1">
        <v>98.200858471367127</v>
      </c>
      <c r="F347" s="56">
        <v>2.7777777777777773E-2</v>
      </c>
      <c r="G347" s="1">
        <v>107.29143898809191</v>
      </c>
      <c r="H347" s="56">
        <v>0.26582278481012667</v>
      </c>
      <c r="I347" s="1">
        <v>139.36600897401271</v>
      </c>
      <c r="J347" s="56">
        <v>0.40243902439024382</v>
      </c>
      <c r="K347" s="1">
        <v>132.81149295003954</v>
      </c>
      <c r="L347" s="56">
        <v>0.5</v>
      </c>
      <c r="M347" s="1">
        <v>477.6697993835113</v>
      </c>
      <c r="N347" s="56">
        <v>0.1049644376672499</v>
      </c>
    </row>
    <row r="348" spans="2:14" x14ac:dyDescent="0.25">
      <c r="B348" s="61"/>
      <c r="C348" s="55"/>
      <c r="D348" s="42" t="s">
        <v>366</v>
      </c>
      <c r="E348" s="1">
        <v>42.086082202014474</v>
      </c>
      <c r="F348" s="56">
        <v>1.1904761904761901E-2</v>
      </c>
      <c r="G348" s="1">
        <v>15.327348426870273</v>
      </c>
      <c r="H348" s="56">
        <v>3.7974683544303806E-2</v>
      </c>
      <c r="I348" s="1">
        <v>12.669637179455712</v>
      </c>
      <c r="J348" s="56">
        <v>3.6585365853658562E-2</v>
      </c>
      <c r="K348" s="1">
        <v>4.7432676053585556</v>
      </c>
      <c r="L348" s="56">
        <v>1.785714285714286E-2</v>
      </c>
      <c r="M348" s="1">
        <v>74.826335413699013</v>
      </c>
      <c r="N348" s="56">
        <v>1.6442538819780073E-2</v>
      </c>
    </row>
    <row r="349" spans="2:14" x14ac:dyDescent="0.25">
      <c r="B349" s="61"/>
      <c r="C349" s="55" t="s">
        <v>367</v>
      </c>
      <c r="D349" s="55"/>
      <c r="E349" s="63">
        <v>3535.2309049692171</v>
      </c>
      <c r="F349" s="64">
        <v>0.95454545454545459</v>
      </c>
      <c r="G349" s="63">
        <v>403.62017524091709</v>
      </c>
      <c r="H349" s="64">
        <v>0.62204724409448808</v>
      </c>
      <c r="I349" s="63">
        <v>346.3034162384559</v>
      </c>
      <c r="J349" s="64">
        <v>0.64566929133858242</v>
      </c>
      <c r="K349" s="63">
        <v>265.62298590007907</v>
      </c>
      <c r="L349" s="64">
        <v>0.48275862068965514</v>
      </c>
      <c r="M349" s="63">
        <v>4550.7774823486689</v>
      </c>
      <c r="N349" s="64">
        <v>0.83669378237703074</v>
      </c>
    </row>
    <row r="350" spans="2:14" x14ac:dyDescent="0.25">
      <c r="B350" s="61"/>
      <c r="C350" s="55" t="s">
        <v>3</v>
      </c>
      <c r="D350" s="42" t="s">
        <v>363</v>
      </c>
      <c r="F350" s="56">
        <v>0</v>
      </c>
      <c r="G350" s="1">
        <v>66.418509849771183</v>
      </c>
      <c r="H350" s="56">
        <v>0.56521739130434778</v>
      </c>
      <c r="I350" s="1">
        <v>46.455336324670945</v>
      </c>
      <c r="J350" s="56">
        <v>0.34375</v>
      </c>
      <c r="K350" s="1">
        <v>80.63554929109543</v>
      </c>
      <c r="L350" s="56">
        <v>0.36170212765957444</v>
      </c>
      <c r="M350" s="1">
        <v>193.50939546553755</v>
      </c>
      <c r="N350" s="56">
        <v>0.33724958550261341</v>
      </c>
    </row>
    <row r="351" spans="2:14" x14ac:dyDescent="0.25">
      <c r="B351" s="61"/>
      <c r="C351" s="55"/>
      <c r="D351" s="42" t="s">
        <v>360</v>
      </c>
      <c r="E351" s="1">
        <v>56.114776269352632</v>
      </c>
      <c r="F351" s="56">
        <v>0.57142857142857151</v>
      </c>
      <c r="H351" s="56">
        <v>0</v>
      </c>
      <c r="I351" s="1">
        <v>4.2232123931519041</v>
      </c>
      <c r="J351" s="56">
        <v>3.125E-2</v>
      </c>
      <c r="L351" s="56">
        <v>0</v>
      </c>
      <c r="M351" s="1">
        <v>60.337988662504536</v>
      </c>
      <c r="N351" s="56">
        <v>0.10515748663022942</v>
      </c>
    </row>
    <row r="352" spans="2:14" x14ac:dyDescent="0.25">
      <c r="B352" s="61"/>
      <c r="C352" s="55"/>
      <c r="D352" s="42" t="s">
        <v>365</v>
      </c>
      <c r="F352" s="56">
        <v>0</v>
      </c>
      <c r="G352" s="1">
        <v>5.109116142290091</v>
      </c>
      <c r="H352" s="56">
        <v>4.3478260869565216E-2</v>
      </c>
      <c r="I352" s="1">
        <v>4.2232123931519041</v>
      </c>
      <c r="J352" s="56">
        <v>3.125E-2</v>
      </c>
      <c r="L352" s="56">
        <v>0</v>
      </c>
      <c r="M352" s="1">
        <v>9.3323285354419951</v>
      </c>
      <c r="N352" s="56">
        <v>1.6264450223619952E-2</v>
      </c>
    </row>
    <row r="353" spans="2:14" x14ac:dyDescent="0.25">
      <c r="B353" s="61"/>
      <c r="C353" s="55"/>
      <c r="D353" s="42" t="s">
        <v>364</v>
      </c>
      <c r="F353" s="56">
        <v>0</v>
      </c>
      <c r="G353" s="1">
        <v>5.109116142290091</v>
      </c>
      <c r="H353" s="56">
        <v>4.3478260869565216E-2</v>
      </c>
      <c r="I353" s="1">
        <v>4.2232123931519041</v>
      </c>
      <c r="J353" s="56">
        <v>3.125E-2</v>
      </c>
      <c r="K353" s="1">
        <v>9.4865352107171113</v>
      </c>
      <c r="L353" s="56">
        <v>4.2553191489361708E-2</v>
      </c>
      <c r="M353" s="1">
        <v>18.818863746159106</v>
      </c>
      <c r="N353" s="56">
        <v>3.2797652965396218E-2</v>
      </c>
    </row>
    <row r="354" spans="2:14" x14ac:dyDescent="0.25">
      <c r="B354" s="61"/>
      <c r="C354" s="55"/>
      <c r="D354" s="42" t="s">
        <v>362</v>
      </c>
      <c r="E354" s="1">
        <v>42.086082202014474</v>
      </c>
      <c r="F354" s="56">
        <v>0.4285714285714286</v>
      </c>
      <c r="G354" s="1">
        <v>40.872929138320728</v>
      </c>
      <c r="H354" s="56">
        <v>0.34782608695652173</v>
      </c>
      <c r="I354" s="1">
        <v>76.01782307673426</v>
      </c>
      <c r="J354" s="56">
        <v>0.56249999999999989</v>
      </c>
      <c r="K354" s="1">
        <v>123.32495773932241</v>
      </c>
      <c r="L354" s="56">
        <v>0.55319148936170204</v>
      </c>
      <c r="M354" s="1">
        <v>282.30179215639185</v>
      </c>
      <c r="N354" s="56">
        <v>0.49199762193636493</v>
      </c>
    </row>
    <row r="355" spans="2:14" x14ac:dyDescent="0.25">
      <c r="B355" s="61"/>
      <c r="C355" s="55"/>
      <c r="D355" s="42" t="s">
        <v>366</v>
      </c>
      <c r="F355" s="56">
        <v>0</v>
      </c>
      <c r="H355" s="56">
        <v>0</v>
      </c>
      <c r="J355" s="56">
        <v>0</v>
      </c>
      <c r="K355" s="1">
        <v>9.4865352107171113</v>
      </c>
      <c r="L355" s="56">
        <v>4.2553191489361708E-2</v>
      </c>
      <c r="M355" s="1">
        <v>9.4865352107171113</v>
      </c>
      <c r="N355" s="56">
        <v>1.6533202741776266E-2</v>
      </c>
    </row>
    <row r="356" spans="2:14" x14ac:dyDescent="0.25">
      <c r="B356" s="61"/>
      <c r="C356" s="55" t="s">
        <v>370</v>
      </c>
      <c r="D356" s="55"/>
      <c r="E356" s="63">
        <v>98.200858471367098</v>
      </c>
      <c r="F356" s="64">
        <v>2.6515151515151502E-2</v>
      </c>
      <c r="G356" s="63">
        <v>117.50967127267209</v>
      </c>
      <c r="H356" s="64">
        <v>0.18110236220472445</v>
      </c>
      <c r="I356" s="63">
        <v>135.14279658086093</v>
      </c>
      <c r="J356" s="64">
        <v>0.25196850393700793</v>
      </c>
      <c r="K356" s="63">
        <v>222.93357745185207</v>
      </c>
      <c r="L356" s="64">
        <v>0.40517241379310343</v>
      </c>
      <c r="M356" s="63">
        <v>573.78690377675207</v>
      </c>
      <c r="N356" s="64">
        <v>0.10549492623216626</v>
      </c>
    </row>
    <row r="357" spans="2:14" x14ac:dyDescent="0.25">
      <c r="B357" s="61"/>
      <c r="C357" s="55" t="s">
        <v>6</v>
      </c>
      <c r="D357" s="42" t="s">
        <v>363</v>
      </c>
      <c r="F357" s="56">
        <v>0</v>
      </c>
      <c r="H357" s="56">
        <v>0</v>
      </c>
      <c r="I357" s="1">
        <v>4.2232123931519041</v>
      </c>
      <c r="J357" s="56">
        <v>0.14285714285714285</v>
      </c>
      <c r="K357" s="1">
        <v>4.7432676053585556</v>
      </c>
      <c r="L357" s="56">
        <v>0.14285714285714288</v>
      </c>
      <c r="M357" s="1">
        <v>8.9664799985104597</v>
      </c>
      <c r="N357" s="56">
        <v>5.7498591088531663E-2</v>
      </c>
    </row>
    <row r="358" spans="2:14" x14ac:dyDescent="0.25">
      <c r="B358" s="61"/>
      <c r="C358" s="55"/>
      <c r="D358" s="42" t="s">
        <v>360</v>
      </c>
      <c r="E358" s="1">
        <v>42.086082202014474</v>
      </c>
      <c r="F358" s="56">
        <v>1</v>
      </c>
      <c r="G358" s="1">
        <v>5.109116142290091</v>
      </c>
      <c r="H358" s="56">
        <v>0.1</v>
      </c>
      <c r="J358" s="56">
        <v>0</v>
      </c>
      <c r="L358" s="56">
        <v>0</v>
      </c>
      <c r="M358" s="1">
        <v>47.195198344304565</v>
      </c>
      <c r="N358" s="56">
        <v>0.30264467342726648</v>
      </c>
    </row>
    <row r="359" spans="2:14" x14ac:dyDescent="0.25">
      <c r="B359" s="61"/>
      <c r="C359" s="55"/>
      <c r="D359" s="42" t="s">
        <v>362</v>
      </c>
      <c r="F359" s="56">
        <v>0</v>
      </c>
      <c r="G359" s="1">
        <v>40.872929138320728</v>
      </c>
      <c r="H359" s="56">
        <v>0.8</v>
      </c>
      <c r="I359" s="1">
        <v>25.339274358911425</v>
      </c>
      <c r="J359" s="56">
        <v>0.8571428571428571</v>
      </c>
      <c r="K359" s="1">
        <v>23.716338026792776</v>
      </c>
      <c r="L359" s="56">
        <v>0.7142857142857143</v>
      </c>
      <c r="M359" s="1">
        <v>89.928541524024922</v>
      </c>
      <c r="N359" s="56">
        <v>0.57667718403843349</v>
      </c>
    </row>
    <row r="360" spans="2:14" x14ac:dyDescent="0.25">
      <c r="B360" s="61"/>
      <c r="C360" s="55"/>
      <c r="D360" s="42" t="s">
        <v>366</v>
      </c>
      <c r="F360" s="56">
        <v>0</v>
      </c>
      <c r="G360" s="1">
        <v>5.109116142290091</v>
      </c>
      <c r="H360" s="56">
        <v>0.1</v>
      </c>
      <c r="J360" s="56">
        <v>0</v>
      </c>
      <c r="K360" s="1">
        <v>4.7432676053585556</v>
      </c>
      <c r="L360" s="56">
        <v>0.14285714285714288</v>
      </c>
      <c r="M360" s="1">
        <v>9.8523837476486467</v>
      </c>
      <c r="N360" s="56">
        <v>6.3179551445768367E-2</v>
      </c>
    </row>
    <row r="361" spans="2:14" x14ac:dyDescent="0.25">
      <c r="B361" s="61"/>
      <c r="C361" s="55" t="s">
        <v>371</v>
      </c>
      <c r="D361" s="55"/>
      <c r="E361" s="63">
        <v>42.086082202014474</v>
      </c>
      <c r="F361" s="64">
        <v>1.1363636363636359E-2</v>
      </c>
      <c r="G361" s="63">
        <v>51.09116142290091</v>
      </c>
      <c r="H361" s="64">
        <v>7.8740157480314973E-2</v>
      </c>
      <c r="I361" s="63">
        <v>29.562486752063329</v>
      </c>
      <c r="J361" s="64">
        <v>5.5118110236220486E-2</v>
      </c>
      <c r="K361" s="63">
        <v>33.202873237509884</v>
      </c>
      <c r="L361" s="64">
        <v>6.0344827586206892E-2</v>
      </c>
      <c r="M361" s="63">
        <v>155.9426036144886</v>
      </c>
      <c r="N361" s="64">
        <v>2.8671190221454066E-2</v>
      </c>
    </row>
    <row r="362" spans="2:14" x14ac:dyDescent="0.25">
      <c r="B362" s="61"/>
      <c r="C362" s="55" t="s">
        <v>5</v>
      </c>
      <c r="D362" s="42" t="s">
        <v>363</v>
      </c>
      <c r="F362" s="56">
        <v>0</v>
      </c>
      <c r="G362" s="1">
        <v>5.109116142290091</v>
      </c>
      <c r="H362" s="56">
        <v>6.6666666666666666E-2</v>
      </c>
      <c r="J362" s="56">
        <v>0</v>
      </c>
      <c r="L362" s="56">
        <v>0</v>
      </c>
      <c r="M362" s="1">
        <v>5.109116142290091</v>
      </c>
      <c r="N362" s="56">
        <v>3.2235592811985347E-2</v>
      </c>
    </row>
    <row r="363" spans="2:14" x14ac:dyDescent="0.25">
      <c r="B363" s="61"/>
      <c r="C363" s="55"/>
      <c r="D363" s="42" t="s">
        <v>360</v>
      </c>
      <c r="F363" s="56">
        <v>0</v>
      </c>
      <c r="G363" s="1">
        <v>5.109116142290091</v>
      </c>
      <c r="H363" s="56">
        <v>6.6666666666666666E-2</v>
      </c>
      <c r="J363" s="56">
        <v>0</v>
      </c>
      <c r="L363" s="56">
        <v>0</v>
      </c>
      <c r="M363" s="1">
        <v>5.109116142290091</v>
      </c>
      <c r="N363" s="56">
        <v>3.2235592811985347E-2</v>
      </c>
    </row>
    <row r="364" spans="2:14" x14ac:dyDescent="0.25">
      <c r="B364" s="61"/>
      <c r="C364" s="55"/>
      <c r="D364" s="42" t="s">
        <v>362</v>
      </c>
      <c r="E364" s="1">
        <v>28.057388134676316</v>
      </c>
      <c r="F364" s="56">
        <v>1</v>
      </c>
      <c r="G364" s="1">
        <v>66.418509849771183</v>
      </c>
      <c r="H364" s="56">
        <v>0.8666666666666667</v>
      </c>
      <c r="I364" s="1">
        <v>25.339274358911425</v>
      </c>
      <c r="J364" s="56">
        <v>1</v>
      </c>
      <c r="K364" s="1">
        <v>28.45960563215133</v>
      </c>
      <c r="L364" s="56">
        <v>1</v>
      </c>
      <c r="M364" s="1">
        <v>148.27477797551026</v>
      </c>
      <c r="N364" s="56">
        <v>0.93552881437602931</v>
      </c>
    </row>
    <row r="365" spans="2:14" x14ac:dyDescent="0.25">
      <c r="B365" s="57"/>
      <c r="C365" s="55" t="s">
        <v>368</v>
      </c>
      <c r="D365" s="55"/>
      <c r="E365" s="63">
        <v>28.057388134676316</v>
      </c>
      <c r="F365" s="64">
        <v>7.5757575757575725E-3</v>
      </c>
      <c r="G365" s="63">
        <v>76.636742134351366</v>
      </c>
      <c r="H365" s="64">
        <v>0.11811023622047245</v>
      </c>
      <c r="I365" s="63">
        <v>25.339274358911425</v>
      </c>
      <c r="J365" s="64">
        <v>4.724409448818899E-2</v>
      </c>
      <c r="K365" s="63">
        <v>28.45960563215133</v>
      </c>
      <c r="L365" s="64">
        <v>5.1724137931034482E-2</v>
      </c>
      <c r="M365" s="63">
        <v>158.49301026009044</v>
      </c>
      <c r="N365" s="64">
        <v>2.9140101169349238E-2</v>
      </c>
    </row>
    <row r="366" spans="2:14" x14ac:dyDescent="0.25">
      <c r="B366" s="58" t="s">
        <v>35</v>
      </c>
      <c r="C366" s="58"/>
      <c r="D366" s="58"/>
      <c r="E366" s="59">
        <v>3703.5752337772751</v>
      </c>
      <c r="F366" s="60">
        <v>7.1029252557328268E-2</v>
      </c>
      <c r="G366" s="59">
        <v>648.85775007084146</v>
      </c>
      <c r="H366" s="60">
        <v>4.7182604278446373E-2</v>
      </c>
      <c r="I366" s="59">
        <v>536.34797393029169</v>
      </c>
      <c r="J366" s="60">
        <v>3.5875906428801903E-2</v>
      </c>
      <c r="K366" s="59">
        <v>550.21904222159242</v>
      </c>
      <c r="L366" s="60">
        <v>4.9793184565062341E-2</v>
      </c>
      <c r="M366" s="59">
        <v>5438.9999999999982</v>
      </c>
      <c r="N366" s="60">
        <v>5.9187902033246732E-2</v>
      </c>
    </row>
    <row r="367" spans="2:14" x14ac:dyDescent="0.25">
      <c r="B367" s="61" t="s">
        <v>12</v>
      </c>
      <c r="C367" s="55" t="s">
        <v>2</v>
      </c>
      <c r="D367" s="42" t="s">
        <v>363</v>
      </c>
      <c r="E367" s="1">
        <v>6.5064102564102555</v>
      </c>
      <c r="F367" s="56">
        <v>5.6179775280898779E-3</v>
      </c>
      <c r="H367" s="56">
        <v>0</v>
      </c>
      <c r="I367" s="1">
        <v>2.192469977280104</v>
      </c>
      <c r="J367" s="56">
        <v>1.4492753623188415E-2</v>
      </c>
      <c r="K367" s="1">
        <v>1.8696581196581197</v>
      </c>
      <c r="L367" s="56">
        <v>2.3255813953488375E-2</v>
      </c>
      <c r="M367" s="1">
        <v>10.56853835334848</v>
      </c>
      <c r="N367" s="56">
        <v>7.1257376102226528E-3</v>
      </c>
    </row>
    <row r="368" spans="2:14" x14ac:dyDescent="0.25">
      <c r="B368" s="61"/>
      <c r="C368" s="55"/>
      <c r="D368" s="42" t="s">
        <v>361</v>
      </c>
      <c r="E368" s="1">
        <v>26.025641025641022</v>
      </c>
      <c r="F368" s="56">
        <v>2.2471910112359512E-2</v>
      </c>
      <c r="G368" s="1">
        <v>32.307692307692314</v>
      </c>
      <c r="H368" s="56">
        <v>0.34615384615384615</v>
      </c>
      <c r="I368" s="1">
        <v>26.309639727361255</v>
      </c>
      <c r="J368" s="56">
        <v>0.17391304347826103</v>
      </c>
      <c r="K368" s="1">
        <v>20.566239316239315</v>
      </c>
      <c r="L368" s="56">
        <v>0.2558139534883721</v>
      </c>
      <c r="M368" s="1">
        <v>105.20921237693391</v>
      </c>
      <c r="N368" s="56">
        <v>7.0936322177294439E-2</v>
      </c>
    </row>
    <row r="369" spans="2:14" x14ac:dyDescent="0.25">
      <c r="B369" s="61"/>
      <c r="C369" s="55"/>
      <c r="D369" s="42" t="s">
        <v>360</v>
      </c>
      <c r="E369" s="1">
        <v>1041.0256410256429</v>
      </c>
      <c r="F369" s="56">
        <v>0.89887640449438222</v>
      </c>
      <c r="G369" s="1">
        <v>32.307692307692314</v>
      </c>
      <c r="H369" s="56">
        <v>0.34615384615384615</v>
      </c>
      <c r="I369" s="1">
        <v>98.661148977604597</v>
      </c>
      <c r="J369" s="56">
        <v>0.65217391304347816</v>
      </c>
      <c r="K369" s="1">
        <v>24.305555555555554</v>
      </c>
      <c r="L369" s="56">
        <v>0.30232558139534887</v>
      </c>
      <c r="M369" s="1">
        <v>1196.3000378664956</v>
      </c>
      <c r="N369" s="56">
        <v>0.80659405188563349</v>
      </c>
    </row>
    <row r="370" spans="2:14" x14ac:dyDescent="0.25">
      <c r="B370" s="61"/>
      <c r="C370" s="55"/>
      <c r="D370" s="42" t="s">
        <v>369</v>
      </c>
      <c r="E370" s="1">
        <v>13.012820512820511</v>
      </c>
      <c r="F370" s="56">
        <v>1.1235955056179756E-2</v>
      </c>
      <c r="H370" s="56">
        <v>0</v>
      </c>
      <c r="J370" s="56">
        <v>0</v>
      </c>
      <c r="L370" s="56">
        <v>0</v>
      </c>
      <c r="M370" s="1">
        <v>13.012820512820511</v>
      </c>
      <c r="N370" s="56">
        <v>8.7737718729953944E-3</v>
      </c>
    </row>
    <row r="371" spans="2:14" x14ac:dyDescent="0.25">
      <c r="B371" s="61"/>
      <c r="C371" s="55"/>
      <c r="D371" s="42" t="s">
        <v>365</v>
      </c>
      <c r="E371" s="1">
        <v>32.532051282051277</v>
      </c>
      <c r="F371" s="56">
        <v>2.8089887640449389E-2</v>
      </c>
      <c r="H371" s="56">
        <v>0</v>
      </c>
      <c r="J371" s="56">
        <v>0</v>
      </c>
      <c r="K371" s="1">
        <v>3.7393162393162394</v>
      </c>
      <c r="L371" s="56">
        <v>4.651162790697675E-2</v>
      </c>
      <c r="M371" s="1">
        <v>36.271367521367516</v>
      </c>
      <c r="N371" s="56">
        <v>2.445562849656762E-2</v>
      </c>
    </row>
    <row r="372" spans="2:14" x14ac:dyDescent="0.25">
      <c r="B372" s="61"/>
      <c r="C372" s="55"/>
      <c r="D372" s="42" t="s">
        <v>364</v>
      </c>
      <c r="E372" s="1">
        <v>6.5064102564102555</v>
      </c>
      <c r="F372" s="56">
        <v>5.6179775280898779E-3</v>
      </c>
      <c r="G372" s="1">
        <v>3.5897435897435894</v>
      </c>
      <c r="H372" s="56">
        <v>3.846153846153845E-2</v>
      </c>
      <c r="I372" s="1">
        <v>4.3849399545602079</v>
      </c>
      <c r="J372" s="56">
        <v>2.8985507246376829E-2</v>
      </c>
      <c r="K372" s="1">
        <v>1.8696581196581197</v>
      </c>
      <c r="L372" s="56">
        <v>2.3255813953488375E-2</v>
      </c>
      <c r="M372" s="1">
        <v>16.350751920372172</v>
      </c>
      <c r="N372" s="56">
        <v>1.102434073842401E-2</v>
      </c>
    </row>
    <row r="373" spans="2:14" x14ac:dyDescent="0.25">
      <c r="B373" s="61"/>
      <c r="C373" s="55"/>
      <c r="D373" s="42" t="s">
        <v>362</v>
      </c>
      <c r="E373" s="1">
        <v>19.519230769230766</v>
      </c>
      <c r="F373" s="56">
        <v>1.6853932584269635E-2</v>
      </c>
      <c r="G373" s="1">
        <v>23.333333333333339</v>
      </c>
      <c r="H373" s="56">
        <v>0.25</v>
      </c>
      <c r="I373" s="1">
        <v>19.73222979552094</v>
      </c>
      <c r="J373" s="56">
        <v>0.13043478260869576</v>
      </c>
      <c r="K373" s="1">
        <v>28.044871794871792</v>
      </c>
      <c r="L373" s="56">
        <v>0.34883720930232559</v>
      </c>
      <c r="M373" s="1">
        <v>90.629665692956834</v>
      </c>
      <c r="N373" s="56">
        <v>6.1106199915108912E-2</v>
      </c>
    </row>
    <row r="374" spans="2:14" x14ac:dyDescent="0.25">
      <c r="B374" s="61"/>
      <c r="C374" s="55"/>
      <c r="D374" s="42" t="s">
        <v>366</v>
      </c>
      <c r="E374" s="1">
        <v>13.012820512820511</v>
      </c>
      <c r="F374" s="56">
        <v>1.1235955056179756E-2</v>
      </c>
      <c r="G374" s="1">
        <v>1.7948717948717947</v>
      </c>
      <c r="H374" s="56">
        <v>1.9230769230769225E-2</v>
      </c>
      <c r="J374" s="56">
        <v>0</v>
      </c>
      <c r="L374" s="56">
        <v>0</v>
      </c>
      <c r="M374" s="1">
        <v>14.807692307692307</v>
      </c>
      <c r="N374" s="56">
        <v>9.98394730375338E-3</v>
      </c>
    </row>
    <row r="375" spans="2:14" x14ac:dyDescent="0.25">
      <c r="B375" s="61"/>
      <c r="C375" s="55" t="s">
        <v>367</v>
      </c>
      <c r="D375" s="55"/>
      <c r="E375" s="63">
        <v>1158.1410256410275</v>
      </c>
      <c r="F375" s="64">
        <v>0.94680851063829796</v>
      </c>
      <c r="G375" s="63">
        <v>93.333333333333357</v>
      </c>
      <c r="H375" s="64">
        <v>0.68421052631578949</v>
      </c>
      <c r="I375" s="63">
        <v>151.28042843232708</v>
      </c>
      <c r="J375" s="64">
        <v>0.87341772151898733</v>
      </c>
      <c r="K375" s="63">
        <v>80.395299145299134</v>
      </c>
      <c r="L375" s="64">
        <v>0.71666666666666656</v>
      </c>
      <c r="M375" s="63">
        <v>1483.1500865519874</v>
      </c>
      <c r="N375" s="64">
        <v>0.90161099486442886</v>
      </c>
    </row>
    <row r="376" spans="2:14" x14ac:dyDescent="0.25">
      <c r="B376" s="61"/>
      <c r="C376" s="55" t="s">
        <v>3</v>
      </c>
      <c r="D376" s="42" t="s">
        <v>363</v>
      </c>
      <c r="F376" s="56">
        <v>0</v>
      </c>
      <c r="G376" s="1">
        <v>10.76923076923077</v>
      </c>
      <c r="H376" s="56">
        <v>0.27272727272727276</v>
      </c>
      <c r="I376" s="1">
        <v>6.5774099318403119</v>
      </c>
      <c r="J376" s="56">
        <v>0.33333333333333331</v>
      </c>
      <c r="K376" s="1">
        <v>9.3482905982905979</v>
      </c>
      <c r="L376" s="56">
        <v>0.29411764705882354</v>
      </c>
      <c r="M376" s="1">
        <v>26.694931299361677</v>
      </c>
      <c r="N376" s="56">
        <v>0.17104712454734597</v>
      </c>
    </row>
    <row r="377" spans="2:14" x14ac:dyDescent="0.25">
      <c r="B377" s="61"/>
      <c r="C377" s="55"/>
      <c r="D377" s="42" t="s">
        <v>361</v>
      </c>
      <c r="F377" s="56">
        <v>0</v>
      </c>
      <c r="G377" s="1">
        <v>1.7948717948717947</v>
      </c>
      <c r="H377" s="56">
        <v>4.5454545454545449E-2</v>
      </c>
      <c r="J377" s="56">
        <v>0</v>
      </c>
      <c r="L377" s="56">
        <v>0</v>
      </c>
      <c r="M377" s="1">
        <v>1.7948717948717947</v>
      </c>
      <c r="N377" s="56">
        <v>1.1500597473022728E-2</v>
      </c>
    </row>
    <row r="378" spans="2:14" x14ac:dyDescent="0.25">
      <c r="B378" s="61"/>
      <c r="C378" s="55"/>
      <c r="D378" s="42" t="s">
        <v>360</v>
      </c>
      <c r="E378" s="1">
        <v>32.532051282051277</v>
      </c>
      <c r="F378" s="56">
        <v>0.5</v>
      </c>
      <c r="G378" s="1">
        <v>5.3846153846153841</v>
      </c>
      <c r="H378" s="56">
        <v>0.13636363636363635</v>
      </c>
      <c r="J378" s="56">
        <v>0</v>
      </c>
      <c r="K378" s="1">
        <v>3.7393162393162394</v>
      </c>
      <c r="L378" s="56">
        <v>0.11764705882352941</v>
      </c>
      <c r="M378" s="1">
        <v>41.655982905982903</v>
      </c>
      <c r="N378" s="56">
        <v>0.26690969968640249</v>
      </c>
    </row>
    <row r="379" spans="2:14" x14ac:dyDescent="0.25">
      <c r="B379" s="61"/>
      <c r="C379" s="55"/>
      <c r="D379" s="42" t="s">
        <v>369</v>
      </c>
      <c r="F379" s="56">
        <v>0</v>
      </c>
      <c r="G379" s="1">
        <v>3.5897435897435894</v>
      </c>
      <c r="H379" s="56">
        <v>9.0909090909090898E-2</v>
      </c>
      <c r="J379" s="56">
        <v>0</v>
      </c>
      <c r="K379" s="1">
        <v>3.7393162393162394</v>
      </c>
      <c r="L379" s="56">
        <v>0.11764705882352941</v>
      </c>
      <c r="M379" s="1">
        <v>7.3290598290598288</v>
      </c>
      <c r="N379" s="56">
        <v>4.6960773014842812E-2</v>
      </c>
    </row>
    <row r="380" spans="2:14" x14ac:dyDescent="0.25">
      <c r="B380" s="61"/>
      <c r="C380" s="55"/>
      <c r="D380" s="42" t="s">
        <v>365</v>
      </c>
      <c r="F380" s="56">
        <v>0</v>
      </c>
      <c r="H380" s="56">
        <v>0</v>
      </c>
      <c r="I380" s="1">
        <v>2.192469977280104</v>
      </c>
      <c r="J380" s="56">
        <v>0.1111111111111111</v>
      </c>
      <c r="L380" s="56">
        <v>0</v>
      </c>
      <c r="M380" s="1">
        <v>2.192469977280104</v>
      </c>
      <c r="N380" s="56">
        <v>1.4048198179072069E-2</v>
      </c>
    </row>
    <row r="381" spans="2:14" x14ac:dyDescent="0.25">
      <c r="B381" s="61"/>
      <c r="C381" s="55"/>
      <c r="D381" s="42" t="s">
        <v>364</v>
      </c>
      <c r="F381" s="56">
        <v>0</v>
      </c>
      <c r="H381" s="56">
        <v>0</v>
      </c>
      <c r="J381" s="56">
        <v>0</v>
      </c>
      <c r="K381" s="1">
        <v>3.7393162393162394</v>
      </c>
      <c r="L381" s="56">
        <v>0.11764705882352941</v>
      </c>
      <c r="M381" s="1">
        <v>3.7393162393162394</v>
      </c>
      <c r="N381" s="56">
        <v>2.3959578068797355E-2</v>
      </c>
    </row>
    <row r="382" spans="2:14" x14ac:dyDescent="0.25">
      <c r="B382" s="61"/>
      <c r="C382" s="55"/>
      <c r="D382" s="42" t="s">
        <v>362</v>
      </c>
      <c r="E382" s="1">
        <v>32.532051282051277</v>
      </c>
      <c r="F382" s="56">
        <v>0.5</v>
      </c>
      <c r="G382" s="1">
        <v>16.153846153846157</v>
      </c>
      <c r="H382" s="56">
        <v>0.40909090909090917</v>
      </c>
      <c r="I382" s="1">
        <v>10.962349886400521</v>
      </c>
      <c r="J382" s="56">
        <v>0.55555555555555558</v>
      </c>
      <c r="K382" s="1">
        <v>9.3482905982905979</v>
      </c>
      <c r="L382" s="56">
        <v>0.29411764705882354</v>
      </c>
      <c r="M382" s="1">
        <v>68.996537920588551</v>
      </c>
      <c r="N382" s="56">
        <v>0.44209364252309524</v>
      </c>
    </row>
    <row r="383" spans="2:14" x14ac:dyDescent="0.25">
      <c r="B383" s="61"/>
      <c r="C383" s="55"/>
      <c r="D383" s="42" t="s">
        <v>366</v>
      </c>
      <c r="F383" s="56">
        <v>0</v>
      </c>
      <c r="G383" s="1">
        <v>1.7948717948717947</v>
      </c>
      <c r="H383" s="56">
        <v>4.5454545454545449E-2</v>
      </c>
      <c r="J383" s="56">
        <v>0</v>
      </c>
      <c r="K383" s="1">
        <v>1.8696581196581197</v>
      </c>
      <c r="L383" s="56">
        <v>5.8823529411764705E-2</v>
      </c>
      <c r="M383" s="1">
        <v>3.6645299145299144</v>
      </c>
      <c r="N383" s="56">
        <v>2.3480386507421406E-2</v>
      </c>
    </row>
    <row r="384" spans="2:14" x14ac:dyDescent="0.25">
      <c r="B384" s="61"/>
      <c r="C384" s="55" t="s">
        <v>370</v>
      </c>
      <c r="D384" s="55"/>
      <c r="E384" s="63">
        <v>65.064102564102555</v>
      </c>
      <c r="F384" s="64">
        <v>5.3191489361702045E-2</v>
      </c>
      <c r="G384" s="63">
        <v>39.487179487179489</v>
      </c>
      <c r="H384" s="64">
        <v>0.28947368421052627</v>
      </c>
      <c r="I384" s="63">
        <v>19.732229795520936</v>
      </c>
      <c r="J384" s="64">
        <v>0.11392405063291146</v>
      </c>
      <c r="K384" s="63">
        <v>31.784188034188034</v>
      </c>
      <c r="L384" s="64">
        <v>0.28333333333333333</v>
      </c>
      <c r="M384" s="63">
        <v>156.067699880991</v>
      </c>
      <c r="N384" s="64">
        <v>9.4873981690571901E-2</v>
      </c>
    </row>
    <row r="385" spans="2:14" x14ac:dyDescent="0.25">
      <c r="B385" s="61"/>
      <c r="C385" s="55" t="s">
        <v>6</v>
      </c>
      <c r="D385" s="42" t="s">
        <v>363</v>
      </c>
      <c r="G385" s="1">
        <v>1.7948717948717947</v>
      </c>
      <c r="H385" s="56">
        <v>1</v>
      </c>
      <c r="M385" s="1">
        <v>1.7948717948717947</v>
      </c>
      <c r="N385" s="56">
        <v>1</v>
      </c>
    </row>
    <row r="386" spans="2:14" x14ac:dyDescent="0.25">
      <c r="B386" s="61"/>
      <c r="C386" s="55" t="s">
        <v>371</v>
      </c>
      <c r="D386" s="55"/>
      <c r="E386" s="63"/>
      <c r="F386" s="64">
        <v>0</v>
      </c>
      <c r="G386" s="63">
        <v>1.7948717948717947</v>
      </c>
      <c r="H386" s="64">
        <v>1.3157894736842101E-2</v>
      </c>
      <c r="I386" s="63"/>
      <c r="J386" s="64">
        <v>0</v>
      </c>
      <c r="K386" s="63"/>
      <c r="L386" s="64">
        <v>0</v>
      </c>
      <c r="M386" s="63">
        <v>1.7948717948717947</v>
      </c>
      <c r="N386" s="64">
        <v>1.0911074740861959E-3</v>
      </c>
    </row>
    <row r="387" spans="2:14" x14ac:dyDescent="0.25">
      <c r="B387" s="61"/>
      <c r="C387" s="55" t="s">
        <v>5</v>
      </c>
      <c r="D387" s="42" t="s">
        <v>363</v>
      </c>
      <c r="G387" s="1">
        <v>1.7948717948717947</v>
      </c>
      <c r="H387" s="56">
        <v>1</v>
      </c>
      <c r="J387" s="56">
        <v>0</v>
      </c>
      <c r="M387" s="1">
        <v>1.7948717948717947</v>
      </c>
      <c r="N387" s="56">
        <v>0.45014245014245013</v>
      </c>
    </row>
    <row r="388" spans="2:14" x14ac:dyDescent="0.25">
      <c r="B388" s="61"/>
      <c r="C388" s="55"/>
      <c r="D388" s="42" t="s">
        <v>361</v>
      </c>
      <c r="H388" s="56">
        <v>0</v>
      </c>
      <c r="I388" s="1">
        <v>2.192469977280104</v>
      </c>
      <c r="J388" s="56">
        <v>1</v>
      </c>
      <c r="M388" s="1">
        <v>2.192469977280104</v>
      </c>
      <c r="N388" s="56">
        <v>0.54985754985754987</v>
      </c>
    </row>
    <row r="389" spans="2:14" x14ac:dyDescent="0.25">
      <c r="B389" s="57"/>
      <c r="C389" s="55" t="s">
        <v>368</v>
      </c>
      <c r="D389" s="55"/>
      <c r="E389" s="63"/>
      <c r="F389" s="64">
        <v>0</v>
      </c>
      <c r="G389" s="63">
        <v>1.7948717948717947</v>
      </c>
      <c r="H389" s="64">
        <v>1.3157894736842101E-2</v>
      </c>
      <c r="I389" s="63">
        <v>2.192469977280104</v>
      </c>
      <c r="J389" s="64">
        <v>1.2658227848101273E-2</v>
      </c>
      <c r="K389" s="63"/>
      <c r="L389" s="64">
        <v>0</v>
      </c>
      <c r="M389" s="63">
        <v>3.9873417721518987</v>
      </c>
      <c r="N389" s="64">
        <v>2.423915970913005E-3</v>
      </c>
    </row>
    <row r="390" spans="2:14" x14ac:dyDescent="0.25">
      <c r="B390" s="58" t="s">
        <v>36</v>
      </c>
      <c r="C390" s="58"/>
      <c r="D390" s="58"/>
      <c r="E390" s="59">
        <v>1223.20512820513</v>
      </c>
      <c r="F390" s="60">
        <v>2.3459317145311232E-2</v>
      </c>
      <c r="G390" s="59">
        <v>136.41025641025644</v>
      </c>
      <c r="H390" s="60">
        <v>9.9192637323416988E-3</v>
      </c>
      <c r="I390" s="59">
        <v>173.20512820512812</v>
      </c>
      <c r="J390" s="60">
        <v>1.158555876876198E-2</v>
      </c>
      <c r="K390" s="59">
        <v>112.17948717948718</v>
      </c>
      <c r="L390" s="60">
        <v>1.0151909477703362E-2</v>
      </c>
      <c r="M390" s="59">
        <v>1645.0000000000023</v>
      </c>
      <c r="N390" s="60">
        <v>1.7901102931548271E-2</v>
      </c>
    </row>
    <row r="391" spans="2:14" x14ac:dyDescent="0.25">
      <c r="B391" s="61" t="s">
        <v>719</v>
      </c>
      <c r="C391" s="55" t="s">
        <v>2</v>
      </c>
      <c r="D391" s="42" t="s">
        <v>363</v>
      </c>
      <c r="E391" s="1">
        <v>9.5808038501957089</v>
      </c>
      <c r="F391" s="56">
        <v>4.0983606557376973E-3</v>
      </c>
      <c r="G391" s="1">
        <v>5.1667529354074162</v>
      </c>
      <c r="H391" s="56">
        <v>3.7037037037037035E-2</v>
      </c>
      <c r="I391" s="1">
        <v>18.957974327413403</v>
      </c>
      <c r="J391" s="56">
        <v>8.8607594936708833E-2</v>
      </c>
      <c r="K391" s="1">
        <v>12.671328671328673</v>
      </c>
      <c r="L391" s="56">
        <v>9.3023255813953501E-2</v>
      </c>
      <c r="M391" s="1">
        <v>46.3768597843452</v>
      </c>
      <c r="N391" s="56">
        <v>1.6402713256506607E-2</v>
      </c>
    </row>
    <row r="392" spans="2:14" x14ac:dyDescent="0.25">
      <c r="B392" s="61"/>
      <c r="C392" s="55"/>
      <c r="D392" s="42" t="s">
        <v>361</v>
      </c>
      <c r="E392" s="1">
        <v>9.5808038501957089</v>
      </c>
      <c r="F392" s="56">
        <v>4.0983606557376973E-3</v>
      </c>
      <c r="G392" s="1">
        <v>31.000517612444497</v>
      </c>
      <c r="H392" s="56">
        <v>0.22222222222222221</v>
      </c>
      <c r="I392" s="1">
        <v>32.49938456128011</v>
      </c>
      <c r="J392" s="56">
        <v>0.15189873417721511</v>
      </c>
      <c r="K392" s="1">
        <v>22.17482517482518</v>
      </c>
      <c r="L392" s="56">
        <v>0.16279069767441864</v>
      </c>
      <c r="M392" s="1">
        <v>95.255531198745501</v>
      </c>
      <c r="N392" s="56">
        <v>3.3690275098717574E-2</v>
      </c>
    </row>
    <row r="393" spans="2:14" x14ac:dyDescent="0.25">
      <c r="B393" s="61"/>
      <c r="C393" s="55"/>
      <c r="D393" s="42" t="s">
        <v>360</v>
      </c>
      <c r="E393" s="1">
        <v>2213.1656893952127</v>
      </c>
      <c r="F393" s="56">
        <v>0.94672131147540983</v>
      </c>
      <c r="G393" s="1">
        <v>43.917399950963038</v>
      </c>
      <c r="H393" s="56">
        <v>0.31481481481481477</v>
      </c>
      <c r="I393" s="1">
        <v>119.16441005802717</v>
      </c>
      <c r="J393" s="56">
        <v>0.55696202531645589</v>
      </c>
      <c r="K393" s="1">
        <v>31.67832167832168</v>
      </c>
      <c r="L393" s="56">
        <v>0.23255813953488372</v>
      </c>
      <c r="M393" s="1">
        <v>2407.9258210825242</v>
      </c>
      <c r="N393" s="56">
        <v>0.85164275825952263</v>
      </c>
    </row>
    <row r="394" spans="2:14" x14ac:dyDescent="0.25">
      <c r="B394" s="61"/>
      <c r="C394" s="55"/>
      <c r="D394" s="42" t="s">
        <v>369</v>
      </c>
      <c r="F394" s="56">
        <v>0</v>
      </c>
      <c r="G394" s="1">
        <v>12.916882338518541</v>
      </c>
      <c r="H394" s="56">
        <v>9.2592592592592587E-2</v>
      </c>
      <c r="I394" s="1">
        <v>2.7082820467733431</v>
      </c>
      <c r="J394" s="56">
        <v>1.265822784810126E-2</v>
      </c>
      <c r="L394" s="56">
        <v>0</v>
      </c>
      <c r="M394" s="1">
        <v>15.625164385291884</v>
      </c>
      <c r="N394" s="56">
        <v>5.5263571572009736E-3</v>
      </c>
    </row>
    <row r="395" spans="2:14" x14ac:dyDescent="0.25">
      <c r="B395" s="61"/>
      <c r="C395" s="55"/>
      <c r="D395" s="42" t="s">
        <v>365</v>
      </c>
      <c r="E395" s="1">
        <v>19.161607700391418</v>
      </c>
      <c r="F395" s="56">
        <v>8.1967213114753947E-3</v>
      </c>
      <c r="H395" s="56">
        <v>0</v>
      </c>
      <c r="J395" s="56">
        <v>0</v>
      </c>
      <c r="L395" s="56">
        <v>0</v>
      </c>
      <c r="M395" s="1">
        <v>19.161607700391418</v>
      </c>
      <c r="N395" s="56">
        <v>6.7771375229955556E-3</v>
      </c>
    </row>
    <row r="396" spans="2:14" x14ac:dyDescent="0.25">
      <c r="B396" s="61"/>
      <c r="C396" s="55"/>
      <c r="D396" s="42" t="s">
        <v>364</v>
      </c>
      <c r="F396" s="56">
        <v>0</v>
      </c>
      <c r="G396" s="1">
        <v>15.500258806222249</v>
      </c>
      <c r="H396" s="56">
        <v>0.1111111111111111</v>
      </c>
      <c r="I396" s="1">
        <v>8.1248461403200292</v>
      </c>
      <c r="J396" s="56">
        <v>3.7974683544303785E-2</v>
      </c>
      <c r="K396" s="1">
        <v>3.1678321678321684</v>
      </c>
      <c r="L396" s="56">
        <v>2.3255813953488375E-2</v>
      </c>
      <c r="M396" s="1">
        <v>26.792937114374446</v>
      </c>
      <c r="N396" s="56">
        <v>9.4762100502338419E-3</v>
      </c>
    </row>
    <row r="397" spans="2:14" x14ac:dyDescent="0.25">
      <c r="B397" s="61"/>
      <c r="C397" s="55"/>
      <c r="D397" s="42" t="s">
        <v>362</v>
      </c>
      <c r="E397" s="1">
        <v>67.065626951369964</v>
      </c>
      <c r="F397" s="56">
        <v>2.8688524590163883E-2</v>
      </c>
      <c r="G397" s="1">
        <v>28.417141144740789</v>
      </c>
      <c r="H397" s="56">
        <v>0.20370370370370369</v>
      </c>
      <c r="I397" s="1">
        <v>29.791102514506768</v>
      </c>
      <c r="J397" s="56">
        <v>0.13924050632911383</v>
      </c>
      <c r="K397" s="1">
        <v>60.188811188811179</v>
      </c>
      <c r="L397" s="56">
        <v>0.44186046511627897</v>
      </c>
      <c r="M397" s="1">
        <v>185.46268179942871</v>
      </c>
      <c r="N397" s="56">
        <v>6.5595023110332135E-2</v>
      </c>
    </row>
    <row r="398" spans="2:14" x14ac:dyDescent="0.25">
      <c r="B398" s="61"/>
      <c r="C398" s="55"/>
      <c r="D398" s="42" t="s">
        <v>366</v>
      </c>
      <c r="E398" s="1">
        <v>19.161607700391418</v>
      </c>
      <c r="F398" s="56">
        <v>8.1967213114753947E-3</v>
      </c>
      <c r="G398" s="1">
        <v>2.5833764677037081</v>
      </c>
      <c r="H398" s="56">
        <v>1.8518518518518517E-2</v>
      </c>
      <c r="I398" s="1">
        <v>2.7082820467733431</v>
      </c>
      <c r="J398" s="56">
        <v>1.265822784810126E-2</v>
      </c>
      <c r="K398" s="1">
        <v>6.3356643356643367</v>
      </c>
      <c r="L398" s="56">
        <v>4.651162790697675E-2</v>
      </c>
      <c r="M398" s="1">
        <v>30.788930550532807</v>
      </c>
      <c r="N398" s="56">
        <v>1.0889525544490597E-2</v>
      </c>
    </row>
    <row r="399" spans="2:14" x14ac:dyDescent="0.25">
      <c r="B399" s="61"/>
      <c r="C399" s="55" t="s">
        <v>367</v>
      </c>
      <c r="D399" s="55"/>
      <c r="E399" s="63">
        <v>2337.7161394477571</v>
      </c>
      <c r="F399" s="64">
        <v>0.96062992125984226</v>
      </c>
      <c r="G399" s="63">
        <v>139.50232925600025</v>
      </c>
      <c r="H399" s="64">
        <v>0.76056338028169013</v>
      </c>
      <c r="I399" s="63">
        <v>213.95428169509418</v>
      </c>
      <c r="J399" s="64">
        <v>0.89772727272727271</v>
      </c>
      <c r="K399" s="63">
        <v>136.21678321678323</v>
      </c>
      <c r="L399" s="64">
        <v>0.82692307692307698</v>
      </c>
      <c r="M399" s="63">
        <v>2827.3895336156343</v>
      </c>
      <c r="N399" s="64">
        <v>0.93622169987272541</v>
      </c>
    </row>
    <row r="400" spans="2:14" x14ac:dyDescent="0.25">
      <c r="B400" s="61"/>
      <c r="C400" s="55" t="s">
        <v>3</v>
      </c>
      <c r="D400" s="42" t="s">
        <v>363</v>
      </c>
      <c r="E400" s="1">
        <v>9.5808038501957089</v>
      </c>
      <c r="F400" s="56">
        <v>0.1</v>
      </c>
      <c r="G400" s="1">
        <v>18.083635273925957</v>
      </c>
      <c r="H400" s="56">
        <v>0.41176470588235292</v>
      </c>
      <c r="J400" s="56">
        <v>0</v>
      </c>
      <c r="L400" s="56">
        <v>0</v>
      </c>
      <c r="M400" s="1">
        <v>27.664439124121664</v>
      </c>
      <c r="N400" s="56">
        <v>0.1460306928191282</v>
      </c>
    </row>
    <row r="401" spans="2:14" x14ac:dyDescent="0.25">
      <c r="B401" s="61"/>
      <c r="C401" s="55"/>
      <c r="D401" s="42" t="s">
        <v>361</v>
      </c>
      <c r="F401" s="56">
        <v>0</v>
      </c>
      <c r="G401" s="1">
        <v>2.5833764677037081</v>
      </c>
      <c r="H401" s="56">
        <v>5.8823529411764705E-2</v>
      </c>
      <c r="J401" s="56">
        <v>0</v>
      </c>
      <c r="L401" s="56">
        <v>0</v>
      </c>
      <c r="M401" s="1">
        <v>2.5833764677037081</v>
      </c>
      <c r="N401" s="56">
        <v>1.3636721630205191E-2</v>
      </c>
    </row>
    <row r="402" spans="2:14" x14ac:dyDescent="0.25">
      <c r="B402" s="61"/>
      <c r="C402" s="55"/>
      <c r="D402" s="42" t="s">
        <v>360</v>
      </c>
      <c r="E402" s="1">
        <v>67.065626951369964</v>
      </c>
      <c r="F402" s="56">
        <v>0.70000000000000007</v>
      </c>
      <c r="G402" s="1">
        <v>7.7501294031111243</v>
      </c>
      <c r="H402" s="56">
        <v>0.17647058823529413</v>
      </c>
      <c r="I402" s="1">
        <v>2.7082820467733431</v>
      </c>
      <c r="J402" s="56">
        <v>0.11111111111111112</v>
      </c>
      <c r="K402" s="1">
        <v>3.1678321678321684</v>
      </c>
      <c r="L402" s="56">
        <v>0.125</v>
      </c>
      <c r="M402" s="1">
        <v>80.691870569086618</v>
      </c>
      <c r="N402" s="56">
        <v>0.42594356282469037</v>
      </c>
    </row>
    <row r="403" spans="2:14" x14ac:dyDescent="0.25">
      <c r="B403" s="61"/>
      <c r="C403" s="55"/>
      <c r="D403" s="42" t="s">
        <v>369</v>
      </c>
      <c r="F403" s="56">
        <v>0</v>
      </c>
      <c r="G403" s="1">
        <v>2.5833764677037081</v>
      </c>
      <c r="H403" s="56">
        <v>5.8823529411764705E-2</v>
      </c>
      <c r="I403" s="1">
        <v>2.7082820467733431</v>
      </c>
      <c r="J403" s="56">
        <v>0.11111111111111112</v>
      </c>
      <c r="L403" s="56">
        <v>0</v>
      </c>
      <c r="M403" s="1">
        <v>5.2916585144770512</v>
      </c>
      <c r="N403" s="56">
        <v>2.793277519794491E-2</v>
      </c>
    </row>
    <row r="404" spans="2:14" x14ac:dyDescent="0.25">
      <c r="B404" s="61"/>
      <c r="C404" s="55"/>
      <c r="D404" s="42" t="s">
        <v>364</v>
      </c>
      <c r="F404" s="56">
        <v>0</v>
      </c>
      <c r="H404" s="56">
        <v>0</v>
      </c>
      <c r="I404" s="1">
        <v>5.4165640935466861</v>
      </c>
      <c r="J404" s="56">
        <v>0.22222222222222224</v>
      </c>
      <c r="L404" s="56">
        <v>0</v>
      </c>
      <c r="M404" s="1">
        <v>5.4165640935466861</v>
      </c>
      <c r="N404" s="56">
        <v>2.8592107135479442E-2</v>
      </c>
    </row>
    <row r="405" spans="2:14" x14ac:dyDescent="0.25">
      <c r="B405" s="61"/>
      <c r="C405" s="55"/>
      <c r="D405" s="42" t="s">
        <v>362</v>
      </c>
      <c r="E405" s="1">
        <v>9.5808038501957089</v>
      </c>
      <c r="F405" s="56">
        <v>0.1</v>
      </c>
      <c r="G405" s="1">
        <v>12.916882338518541</v>
      </c>
      <c r="H405" s="56">
        <v>0.29411764705882354</v>
      </c>
      <c r="I405" s="1">
        <v>10.833128187093372</v>
      </c>
      <c r="J405" s="56">
        <v>0.44444444444444448</v>
      </c>
      <c r="K405" s="1">
        <v>22.17482517482518</v>
      </c>
      <c r="L405" s="56">
        <v>0.87500000000000011</v>
      </c>
      <c r="M405" s="1">
        <v>55.5056395506328</v>
      </c>
      <c r="N405" s="56">
        <v>0.29299444541712028</v>
      </c>
    </row>
    <row r="406" spans="2:14" x14ac:dyDescent="0.25">
      <c r="B406" s="61"/>
      <c r="C406" s="55"/>
      <c r="D406" s="42" t="s">
        <v>366</v>
      </c>
      <c r="E406" s="1">
        <v>9.5808038501957089</v>
      </c>
      <c r="F406" s="56">
        <v>0.1</v>
      </c>
      <c r="H406" s="56">
        <v>0</v>
      </c>
      <c r="I406" s="1">
        <v>2.7082820467733431</v>
      </c>
      <c r="J406" s="56">
        <v>0.11111111111111112</v>
      </c>
      <c r="L406" s="56">
        <v>0</v>
      </c>
      <c r="M406" s="1">
        <v>12.289085896969052</v>
      </c>
      <c r="N406" s="56">
        <v>6.4869694975431588E-2</v>
      </c>
    </row>
    <row r="407" spans="2:14" x14ac:dyDescent="0.25">
      <c r="B407" s="61"/>
      <c r="C407" s="55" t="s">
        <v>370</v>
      </c>
      <c r="D407" s="55"/>
      <c r="E407" s="63">
        <v>95.808038501957085</v>
      </c>
      <c r="F407" s="64">
        <v>3.9370078740157397E-2</v>
      </c>
      <c r="G407" s="63">
        <v>43.917399950963038</v>
      </c>
      <c r="H407" s="64">
        <v>0.23943661971830982</v>
      </c>
      <c r="I407" s="63">
        <v>24.374538420960086</v>
      </c>
      <c r="J407" s="64">
        <v>0.10227272727272722</v>
      </c>
      <c r="K407" s="63">
        <v>25.342657342657347</v>
      </c>
      <c r="L407" s="64">
        <v>0.15384615384615388</v>
      </c>
      <c r="M407" s="63">
        <v>189.44263421653758</v>
      </c>
      <c r="N407" s="64">
        <v>6.2729349078323629E-2</v>
      </c>
    </row>
    <row r="408" spans="2:14" x14ac:dyDescent="0.25">
      <c r="B408" s="61"/>
      <c r="C408" s="55" t="s">
        <v>5</v>
      </c>
      <c r="D408" s="42" t="s">
        <v>362</v>
      </c>
      <c r="K408" s="1">
        <v>3.1678321678321684</v>
      </c>
      <c r="L408" s="56">
        <v>1</v>
      </c>
      <c r="M408" s="1">
        <v>3.1678321678321684</v>
      </c>
      <c r="N408" s="56">
        <v>1</v>
      </c>
    </row>
    <row r="409" spans="2:14" x14ac:dyDescent="0.25">
      <c r="B409" s="57"/>
      <c r="C409" s="55" t="s">
        <v>368</v>
      </c>
      <c r="D409" s="55"/>
      <c r="E409" s="63"/>
      <c r="F409" s="64">
        <v>0</v>
      </c>
      <c r="G409" s="63"/>
      <c r="H409" s="64">
        <v>0</v>
      </c>
      <c r="I409" s="63"/>
      <c r="J409" s="64">
        <v>0</v>
      </c>
      <c r="K409" s="63">
        <v>3.1678321678321684</v>
      </c>
      <c r="L409" s="64">
        <v>1.9230769230769235E-2</v>
      </c>
      <c r="M409" s="63">
        <v>3.1678321678321684</v>
      </c>
      <c r="N409" s="64">
        <v>1.0489510489510479E-3</v>
      </c>
    </row>
    <row r="410" spans="2:14" x14ac:dyDescent="0.25">
      <c r="B410" s="58" t="s">
        <v>720</v>
      </c>
      <c r="C410" s="58"/>
      <c r="D410" s="58"/>
      <c r="E410" s="59">
        <v>2433.5241779497151</v>
      </c>
      <c r="F410" s="60">
        <v>4.6671497817438394E-2</v>
      </c>
      <c r="G410" s="59">
        <v>183.4197292069633</v>
      </c>
      <c r="H410" s="60">
        <v>1.3337623691921818E-2</v>
      </c>
      <c r="I410" s="59">
        <v>238.32882011605429</v>
      </c>
      <c r="J410" s="60">
        <v>1.5941632793194046E-2</v>
      </c>
      <c r="K410" s="59">
        <v>164.72727272727272</v>
      </c>
      <c r="L410" s="60">
        <v>1.4907327563020075E-2</v>
      </c>
      <c r="M410" s="59">
        <v>3020.0000000000036</v>
      </c>
      <c r="N410" s="60">
        <v>3.2864030913845453E-2</v>
      </c>
    </row>
    <row r="411" spans="2:14" x14ac:dyDescent="0.25">
      <c r="B411" s="61" t="s">
        <v>16</v>
      </c>
      <c r="C411" s="55" t="s">
        <v>2</v>
      </c>
      <c r="D411" s="42" t="s">
        <v>363</v>
      </c>
      <c r="F411" s="56">
        <v>0</v>
      </c>
      <c r="G411" s="1">
        <v>5.5504510524557293</v>
      </c>
      <c r="H411" s="56">
        <v>4.7619047619047623E-2</v>
      </c>
      <c r="J411" s="56">
        <v>0</v>
      </c>
      <c r="K411" s="1">
        <v>5.7304442508710807</v>
      </c>
      <c r="L411" s="56">
        <v>5.2631578947368418E-2</v>
      </c>
      <c r="M411" s="1">
        <v>11.28089530332681</v>
      </c>
      <c r="N411" s="56">
        <v>9.2989548635835119E-3</v>
      </c>
    </row>
    <row r="412" spans="2:14" x14ac:dyDescent="0.25">
      <c r="B412" s="61"/>
      <c r="C412" s="55"/>
      <c r="D412" s="42" t="s">
        <v>361</v>
      </c>
      <c r="E412" s="1">
        <v>50.890378655167773</v>
      </c>
      <c r="F412" s="56">
        <v>5.7471264367816223E-2</v>
      </c>
      <c r="G412" s="1">
        <v>40.703307718008674</v>
      </c>
      <c r="H412" s="56">
        <v>0.34920634920634919</v>
      </c>
      <c r="I412" s="1">
        <v>17.034221005475359</v>
      </c>
      <c r="J412" s="56">
        <v>0.16666666666666669</v>
      </c>
      <c r="K412" s="1">
        <v>43.933405923344957</v>
      </c>
      <c r="L412" s="56">
        <v>0.40350877192982459</v>
      </c>
      <c r="M412" s="1">
        <v>152.56131330199676</v>
      </c>
      <c r="N412" s="56">
        <v>0.12575781692663332</v>
      </c>
    </row>
    <row r="413" spans="2:14" x14ac:dyDescent="0.25">
      <c r="B413" s="61"/>
      <c r="C413" s="55"/>
      <c r="D413" s="42" t="s">
        <v>360</v>
      </c>
      <c r="E413" s="1">
        <v>783.71183128958182</v>
      </c>
      <c r="F413" s="56">
        <v>0.88505747126436773</v>
      </c>
      <c r="G413" s="1">
        <v>37.003007016371527</v>
      </c>
      <c r="H413" s="56">
        <v>0.31746031746031744</v>
      </c>
      <c r="I413" s="1">
        <v>48.26362618218019</v>
      </c>
      <c r="J413" s="56">
        <v>0.47222222222222232</v>
      </c>
      <c r="K413" s="1">
        <v>19.101480836236934</v>
      </c>
      <c r="L413" s="56">
        <v>0.17543859649122806</v>
      </c>
      <c r="M413" s="1">
        <v>888.07994532437056</v>
      </c>
      <c r="N413" s="56">
        <v>0.73205318414661935</v>
      </c>
    </row>
    <row r="414" spans="2:14" x14ac:dyDescent="0.25">
      <c r="B414" s="61"/>
      <c r="C414" s="55"/>
      <c r="D414" s="42" t="s">
        <v>369</v>
      </c>
      <c r="E414" s="1">
        <v>5.0890378655167767</v>
      </c>
      <c r="F414" s="56">
        <v>5.7471264367816221E-3</v>
      </c>
      <c r="G414" s="1">
        <v>7.4006014032743064</v>
      </c>
      <c r="H414" s="56">
        <v>6.3492063492063502E-2</v>
      </c>
      <c r="J414" s="56">
        <v>0</v>
      </c>
      <c r="K414" s="1">
        <v>1.9101480836236935</v>
      </c>
      <c r="L414" s="56">
        <v>1.7543859649122806E-2</v>
      </c>
      <c r="M414" s="1">
        <v>14.399787352414778</v>
      </c>
      <c r="N414" s="56">
        <v>1.1869888784076993E-2</v>
      </c>
    </row>
    <row r="415" spans="2:14" x14ac:dyDescent="0.25">
      <c r="B415" s="61"/>
      <c r="C415" s="55"/>
      <c r="D415" s="42" t="s">
        <v>365</v>
      </c>
      <c r="E415" s="1">
        <v>10.178075731033553</v>
      </c>
      <c r="F415" s="56">
        <v>1.1494252873563244E-2</v>
      </c>
      <c r="H415" s="56">
        <v>0</v>
      </c>
      <c r="J415" s="56">
        <v>0</v>
      </c>
      <c r="L415" s="56">
        <v>0</v>
      </c>
      <c r="M415" s="1">
        <v>10.178075731033553</v>
      </c>
      <c r="N415" s="56">
        <v>8.3898896564623023E-3</v>
      </c>
    </row>
    <row r="416" spans="2:14" x14ac:dyDescent="0.25">
      <c r="B416" s="61"/>
      <c r="C416" s="55"/>
      <c r="D416" s="42" t="s">
        <v>364</v>
      </c>
      <c r="F416" s="56">
        <v>0</v>
      </c>
      <c r="G416" s="1">
        <v>5.5504510524557293</v>
      </c>
      <c r="H416" s="56">
        <v>4.7619047619047623E-2</v>
      </c>
      <c r="I416" s="1">
        <v>2.8390368342458934</v>
      </c>
      <c r="J416" s="56">
        <v>2.7777777777777783E-2</v>
      </c>
      <c r="K416" s="1">
        <v>3.820296167247387</v>
      </c>
      <c r="L416" s="56">
        <v>3.5087719298245612E-2</v>
      </c>
      <c r="M416" s="1">
        <v>12.20978405394901</v>
      </c>
      <c r="N416" s="56">
        <v>1.0064647154228119E-2</v>
      </c>
    </row>
    <row r="417" spans="2:14" x14ac:dyDescent="0.25">
      <c r="B417" s="61"/>
      <c r="C417" s="55"/>
      <c r="D417" s="42" t="s">
        <v>362</v>
      </c>
      <c r="E417" s="1">
        <v>30.534227193100659</v>
      </c>
      <c r="F417" s="56">
        <v>3.4482758620689731E-2</v>
      </c>
      <c r="G417" s="1">
        <v>16.65135315736719</v>
      </c>
      <c r="H417" s="56">
        <v>0.14285714285714288</v>
      </c>
      <c r="I417" s="1">
        <v>31.22940517670482</v>
      </c>
      <c r="J417" s="56">
        <v>0.30555555555555552</v>
      </c>
      <c r="K417" s="1">
        <v>30.562369337979089</v>
      </c>
      <c r="L417" s="56">
        <v>0.28070175438596484</v>
      </c>
      <c r="M417" s="1">
        <v>108.97735486515175</v>
      </c>
      <c r="N417" s="56">
        <v>8.9831123930821169E-2</v>
      </c>
    </row>
    <row r="418" spans="2:14" x14ac:dyDescent="0.25">
      <c r="B418" s="61"/>
      <c r="C418" s="55"/>
      <c r="D418" s="42" t="s">
        <v>366</v>
      </c>
      <c r="E418" s="1">
        <v>5.0890378655167767</v>
      </c>
      <c r="F418" s="56">
        <v>5.7471264367816221E-3</v>
      </c>
      <c r="G418" s="1">
        <v>3.7003007016371532</v>
      </c>
      <c r="H418" s="56">
        <v>3.1746031746031751E-2</v>
      </c>
      <c r="I418" s="1">
        <v>2.8390368342458934</v>
      </c>
      <c r="J418" s="56">
        <v>2.7777777777777783E-2</v>
      </c>
      <c r="K418" s="1">
        <v>3.820296167247387</v>
      </c>
      <c r="L418" s="56">
        <v>3.5087719298245612E-2</v>
      </c>
      <c r="M418" s="1">
        <v>15.44867156864721</v>
      </c>
      <c r="N418" s="56">
        <v>1.2734494537575492E-2</v>
      </c>
    </row>
    <row r="419" spans="2:14" x14ac:dyDescent="0.25">
      <c r="B419" s="61"/>
      <c r="C419" s="55" t="s">
        <v>367</v>
      </c>
      <c r="D419" s="55"/>
      <c r="E419" s="63">
        <v>885.49258859991721</v>
      </c>
      <c r="F419" s="64">
        <v>0.96132596685082861</v>
      </c>
      <c r="G419" s="63">
        <v>116.55947210157031</v>
      </c>
      <c r="H419" s="64">
        <v>0.86301369863013699</v>
      </c>
      <c r="I419" s="63">
        <v>102.20532603285214</v>
      </c>
      <c r="J419" s="64">
        <v>0.73469387755102045</v>
      </c>
      <c r="K419" s="63">
        <v>108.87844076655054</v>
      </c>
      <c r="L419" s="64">
        <v>0.81428571428571439</v>
      </c>
      <c r="M419" s="63">
        <v>1213.1358275008902</v>
      </c>
      <c r="N419" s="64">
        <v>0.91281853085093467</v>
      </c>
    </row>
    <row r="420" spans="2:14" x14ac:dyDescent="0.25">
      <c r="B420" s="61"/>
      <c r="C420" s="55" t="s">
        <v>3</v>
      </c>
      <c r="D420" s="42" t="s">
        <v>363</v>
      </c>
      <c r="E420" s="1">
        <v>10.178075731033553</v>
      </c>
      <c r="F420" s="56">
        <v>0.2857142857142857</v>
      </c>
      <c r="G420" s="1">
        <v>5.5504510524557293</v>
      </c>
      <c r="H420" s="56">
        <v>0.3</v>
      </c>
      <c r="I420" s="1">
        <v>2.8390368342458934</v>
      </c>
      <c r="J420" s="56">
        <v>7.6923076923076941E-2</v>
      </c>
      <c r="K420" s="1">
        <v>5.7304442508710807</v>
      </c>
      <c r="L420" s="56">
        <v>0.25</v>
      </c>
      <c r="M420" s="1">
        <v>24.298007868606255</v>
      </c>
      <c r="N420" s="56">
        <v>0.21322641296119618</v>
      </c>
    </row>
    <row r="421" spans="2:14" x14ac:dyDescent="0.25">
      <c r="B421" s="61"/>
      <c r="C421" s="55"/>
      <c r="D421" s="42" t="s">
        <v>360</v>
      </c>
      <c r="E421" s="1">
        <v>10.178075731033553</v>
      </c>
      <c r="F421" s="56">
        <v>0.2857142857142857</v>
      </c>
      <c r="G421" s="1">
        <v>1.8501503508185766</v>
      </c>
      <c r="H421" s="56">
        <v>9.9999999999999992E-2</v>
      </c>
      <c r="I421" s="1">
        <v>5.6780736684917867</v>
      </c>
      <c r="J421" s="56">
        <v>0.15384615384615388</v>
      </c>
      <c r="K421" s="1">
        <v>1.9101480836236935</v>
      </c>
      <c r="L421" s="56">
        <v>8.3333333333333329E-2</v>
      </c>
      <c r="M421" s="1">
        <v>19.616447833967609</v>
      </c>
      <c r="N421" s="56">
        <v>0.17214352836232183</v>
      </c>
    </row>
    <row r="422" spans="2:14" x14ac:dyDescent="0.25">
      <c r="B422" s="61"/>
      <c r="C422" s="55"/>
      <c r="D422" s="42" t="s">
        <v>362</v>
      </c>
      <c r="E422" s="1">
        <v>10.178075731033553</v>
      </c>
      <c r="F422" s="56">
        <v>0.2857142857142857</v>
      </c>
      <c r="G422" s="1">
        <v>9.2507517540928834</v>
      </c>
      <c r="H422" s="56">
        <v>0.5</v>
      </c>
      <c r="I422" s="1">
        <v>22.712294673967143</v>
      </c>
      <c r="J422" s="56">
        <v>0.61538461538461542</v>
      </c>
      <c r="K422" s="1">
        <v>15.28118466898955</v>
      </c>
      <c r="L422" s="56">
        <v>0.66666666666666674</v>
      </c>
      <c r="M422" s="1">
        <v>57.422306828083137</v>
      </c>
      <c r="N422" s="56">
        <v>0.50390766910273821</v>
      </c>
    </row>
    <row r="423" spans="2:14" x14ac:dyDescent="0.25">
      <c r="B423" s="61"/>
      <c r="C423" s="55"/>
      <c r="D423" s="42" t="s">
        <v>366</v>
      </c>
      <c r="E423" s="1">
        <v>5.0890378655167767</v>
      </c>
      <c r="F423" s="56">
        <v>0.14285714285714285</v>
      </c>
      <c r="G423" s="1">
        <v>1.8501503508185766</v>
      </c>
      <c r="H423" s="56">
        <v>9.9999999999999992E-2</v>
      </c>
      <c r="I423" s="1">
        <v>5.6780736684917867</v>
      </c>
      <c r="J423" s="56">
        <v>0.15384615384615388</v>
      </c>
      <c r="L423" s="56">
        <v>0</v>
      </c>
      <c r="M423" s="1">
        <v>12.617261884827141</v>
      </c>
      <c r="N423" s="56">
        <v>0.11072238957374374</v>
      </c>
    </row>
    <row r="424" spans="2:14" x14ac:dyDescent="0.25">
      <c r="B424" s="61"/>
      <c r="C424" s="55" t="s">
        <v>370</v>
      </c>
      <c r="D424" s="55"/>
      <c r="E424" s="63">
        <v>35.623265058617442</v>
      </c>
      <c r="F424" s="64">
        <v>3.8674033149171359E-2</v>
      </c>
      <c r="G424" s="63">
        <v>18.501503508185767</v>
      </c>
      <c r="H424" s="64">
        <v>0.13698630136986303</v>
      </c>
      <c r="I424" s="63">
        <v>36.907478845196607</v>
      </c>
      <c r="J424" s="64">
        <v>0.26530612244897961</v>
      </c>
      <c r="K424" s="63">
        <v>22.921777003484323</v>
      </c>
      <c r="L424" s="64">
        <v>0.17142857142857143</v>
      </c>
      <c r="M424" s="63">
        <v>113.95402441548414</v>
      </c>
      <c r="N424" s="64">
        <v>8.5744186919100324E-2</v>
      </c>
    </row>
    <row r="425" spans="2:14" x14ac:dyDescent="0.25">
      <c r="B425" s="61"/>
      <c r="C425" s="55" t="s">
        <v>6</v>
      </c>
      <c r="D425" s="42" t="s">
        <v>362</v>
      </c>
      <c r="K425" s="1">
        <v>1.9101480836236935</v>
      </c>
      <c r="L425" s="56">
        <v>1</v>
      </c>
      <c r="M425" s="1">
        <v>1.9101480836236935</v>
      </c>
      <c r="N425" s="56">
        <v>1</v>
      </c>
    </row>
    <row r="426" spans="2:14" x14ac:dyDescent="0.25">
      <c r="B426" s="57"/>
      <c r="C426" s="55" t="s">
        <v>371</v>
      </c>
      <c r="D426" s="55"/>
      <c r="E426" s="63"/>
      <c r="F426" s="64">
        <v>0</v>
      </c>
      <c r="G426" s="63"/>
      <c r="H426" s="64">
        <v>0</v>
      </c>
      <c r="I426" s="63"/>
      <c r="J426" s="64">
        <v>0</v>
      </c>
      <c r="K426" s="63">
        <v>1.9101480836236935</v>
      </c>
      <c r="L426" s="64">
        <v>1.4285714285714285E-2</v>
      </c>
      <c r="M426" s="63">
        <v>1.9101480836236935</v>
      </c>
      <c r="N426" s="64">
        <v>1.4372822299651593E-3</v>
      </c>
    </row>
    <row r="427" spans="2:14" x14ac:dyDescent="0.25">
      <c r="B427" s="58" t="s">
        <v>37</v>
      </c>
      <c r="C427" s="58"/>
      <c r="D427" s="58"/>
      <c r="E427" s="59">
        <v>921.11585365853466</v>
      </c>
      <c r="F427" s="60">
        <v>1.7665678830383297E-2</v>
      </c>
      <c r="G427" s="59">
        <v>135.06097560975607</v>
      </c>
      <c r="H427" s="60">
        <v>9.8211488804137315E-3</v>
      </c>
      <c r="I427" s="59">
        <v>139.11280487804873</v>
      </c>
      <c r="J427" s="60">
        <v>9.3051492938084623E-3</v>
      </c>
      <c r="K427" s="59">
        <v>133.71036585365854</v>
      </c>
      <c r="L427" s="60">
        <v>1.2100389870788724E-2</v>
      </c>
      <c r="M427" s="59">
        <v>1328.9999999999977</v>
      </c>
      <c r="N427" s="60">
        <v>1.4462350027980291E-2</v>
      </c>
    </row>
    <row r="428" spans="2:14" x14ac:dyDescent="0.25">
      <c r="B428" s="61" t="s">
        <v>10</v>
      </c>
      <c r="C428" s="55" t="s">
        <v>2</v>
      </c>
      <c r="D428" s="42" t="s">
        <v>363</v>
      </c>
      <c r="E428" s="1">
        <v>12.526120103285638</v>
      </c>
      <c r="F428" s="56">
        <v>4.424778761061933E-3</v>
      </c>
      <c r="G428" s="1">
        <v>116.26578264629576</v>
      </c>
      <c r="H428" s="56">
        <v>0.15492957746478872</v>
      </c>
      <c r="I428" s="1">
        <v>20.878255020659171</v>
      </c>
      <c r="J428" s="56">
        <v>2.0833333333333322E-2</v>
      </c>
      <c r="K428" s="1">
        <v>30.289050567284651</v>
      </c>
      <c r="L428" s="56">
        <v>3.999999999999998E-2</v>
      </c>
      <c r="M428" s="1">
        <v>179.95920833752521</v>
      </c>
      <c r="N428" s="56">
        <v>3.3695629872089149E-2</v>
      </c>
    </row>
    <row r="429" spans="2:14" x14ac:dyDescent="0.25">
      <c r="B429" s="61"/>
      <c r="C429" s="55"/>
      <c r="D429" s="42" t="s">
        <v>361</v>
      </c>
      <c r="E429" s="1">
        <v>12.526120103285638</v>
      </c>
      <c r="F429" s="56">
        <v>4.424778761061933E-3</v>
      </c>
      <c r="G429" s="1">
        <v>10.569616604208706</v>
      </c>
      <c r="H429" s="56">
        <v>1.4084507042253521E-2</v>
      </c>
      <c r="J429" s="56">
        <v>0</v>
      </c>
      <c r="L429" s="56">
        <v>0</v>
      </c>
      <c r="M429" s="1">
        <v>23.095736707494346</v>
      </c>
      <c r="N429" s="56">
        <v>4.3244544300247191E-3</v>
      </c>
    </row>
    <row r="430" spans="2:14" x14ac:dyDescent="0.25">
      <c r="B430" s="61"/>
      <c r="C430" s="55"/>
      <c r="D430" s="42" t="s">
        <v>360</v>
      </c>
      <c r="E430" s="1">
        <v>2718.1680624129922</v>
      </c>
      <c r="F430" s="56">
        <v>0.96017699115044242</v>
      </c>
      <c r="G430" s="1">
        <v>359.366964543096</v>
      </c>
      <c r="H430" s="56">
        <v>0.47887323943661975</v>
      </c>
      <c r="I430" s="1">
        <v>699.42154319208271</v>
      </c>
      <c r="J430" s="56">
        <v>0.69791666666666674</v>
      </c>
      <c r="K430" s="1">
        <v>272.60145510556197</v>
      </c>
      <c r="L430" s="56">
        <v>0.35999999999999993</v>
      </c>
      <c r="M430" s="1">
        <v>4049.5580252537325</v>
      </c>
      <c r="N430" s="56">
        <v>0.75824076814437091</v>
      </c>
    </row>
    <row r="431" spans="2:14" x14ac:dyDescent="0.25">
      <c r="B431" s="61"/>
      <c r="C431" s="55"/>
      <c r="D431" s="42" t="s">
        <v>369</v>
      </c>
      <c r="F431" s="56">
        <v>0</v>
      </c>
      <c r="G431" s="1">
        <v>31.70884981262612</v>
      </c>
      <c r="H431" s="56">
        <v>4.225352112676057E-2</v>
      </c>
      <c r="I431" s="1">
        <v>41.756510041318343</v>
      </c>
      <c r="J431" s="56">
        <v>4.1666666666666644E-2</v>
      </c>
      <c r="L431" s="56">
        <v>0</v>
      </c>
      <c r="M431" s="1">
        <v>73.465359853944463</v>
      </c>
      <c r="N431" s="56">
        <v>1.3755681617666713E-2</v>
      </c>
    </row>
    <row r="432" spans="2:14" x14ac:dyDescent="0.25">
      <c r="B432" s="61"/>
      <c r="C432" s="55"/>
      <c r="D432" s="42" t="s">
        <v>365</v>
      </c>
      <c r="E432" s="1">
        <v>12.526120103285638</v>
      </c>
      <c r="F432" s="56">
        <v>4.424778761061933E-3</v>
      </c>
      <c r="H432" s="56">
        <v>0</v>
      </c>
      <c r="J432" s="56">
        <v>0</v>
      </c>
      <c r="L432" s="56">
        <v>0</v>
      </c>
      <c r="M432" s="1">
        <v>12.526120103285638</v>
      </c>
      <c r="N432" s="56">
        <v>2.3453954406268437E-3</v>
      </c>
    </row>
    <row r="433" spans="2:14" x14ac:dyDescent="0.25">
      <c r="B433" s="61"/>
      <c r="C433" s="55"/>
      <c r="D433" s="42" t="s">
        <v>364</v>
      </c>
      <c r="E433" s="1">
        <v>12.526120103285638</v>
      </c>
      <c r="F433" s="56">
        <v>4.424778761061933E-3</v>
      </c>
      <c r="G433" s="1">
        <v>21.139233208417412</v>
      </c>
      <c r="H433" s="56">
        <v>2.8169014084507043E-2</v>
      </c>
      <c r="I433" s="1">
        <v>41.756510041318343</v>
      </c>
      <c r="J433" s="56">
        <v>4.1666666666666644E-2</v>
      </c>
      <c r="K433" s="1">
        <v>30.289050567284651</v>
      </c>
      <c r="L433" s="56">
        <v>3.999999999999998E-2</v>
      </c>
      <c r="M433" s="1">
        <v>105.71091392030604</v>
      </c>
      <c r="N433" s="56">
        <v>1.9793351292244816E-2</v>
      </c>
    </row>
    <row r="434" spans="2:14" x14ac:dyDescent="0.25">
      <c r="B434" s="61"/>
      <c r="C434" s="55"/>
      <c r="D434" s="42" t="s">
        <v>362</v>
      </c>
      <c r="E434" s="1">
        <v>62.630600516428188</v>
      </c>
      <c r="F434" s="56">
        <v>2.2123893805309661E-2</v>
      </c>
      <c r="G434" s="1">
        <v>179.683482271548</v>
      </c>
      <c r="H434" s="56">
        <v>0.23943661971830987</v>
      </c>
      <c r="I434" s="1">
        <v>177.465167675603</v>
      </c>
      <c r="J434" s="56">
        <v>0.17708333333333329</v>
      </c>
      <c r="K434" s="1">
        <v>424.04670794198535</v>
      </c>
      <c r="L434" s="56">
        <v>0.56000000000000005</v>
      </c>
      <c r="M434" s="1">
        <v>843.82595840556451</v>
      </c>
      <c r="N434" s="56">
        <v>0.15799828991004666</v>
      </c>
    </row>
    <row r="435" spans="2:14" x14ac:dyDescent="0.25">
      <c r="B435" s="61"/>
      <c r="C435" s="55"/>
      <c r="D435" s="42" t="s">
        <v>366</v>
      </c>
      <c r="F435" s="56">
        <v>0</v>
      </c>
      <c r="G435" s="1">
        <v>31.70884981262612</v>
      </c>
      <c r="H435" s="56">
        <v>4.225352112676057E-2</v>
      </c>
      <c r="I435" s="1">
        <v>20.878255020659171</v>
      </c>
      <c r="J435" s="56">
        <v>2.0833333333333322E-2</v>
      </c>
      <c r="L435" s="56">
        <v>0</v>
      </c>
      <c r="M435" s="1">
        <v>52.587104833285295</v>
      </c>
      <c r="N435" s="56">
        <v>9.84642929293017E-3</v>
      </c>
    </row>
    <row r="436" spans="2:14" x14ac:dyDescent="0.25">
      <c r="B436" s="61"/>
      <c r="C436" s="55" t="s">
        <v>367</v>
      </c>
      <c r="D436" s="55"/>
      <c r="E436" s="63">
        <v>2830.9031433425635</v>
      </c>
      <c r="F436" s="64">
        <v>0.96995708154506433</v>
      </c>
      <c r="G436" s="63">
        <v>750.44277889881812</v>
      </c>
      <c r="H436" s="64">
        <v>0.73195876288659789</v>
      </c>
      <c r="I436" s="63">
        <v>1002.1562409916407</v>
      </c>
      <c r="J436" s="64">
        <v>0.88888888888888873</v>
      </c>
      <c r="K436" s="63">
        <v>757.22626418211667</v>
      </c>
      <c r="L436" s="64">
        <v>0.74626865671641807</v>
      </c>
      <c r="M436" s="63">
        <v>5340.728427415138</v>
      </c>
      <c r="N436" s="64">
        <v>0.8775508167681686</v>
      </c>
    </row>
    <row r="437" spans="2:14" x14ac:dyDescent="0.25">
      <c r="B437" s="61"/>
      <c r="C437" s="55" t="s">
        <v>3</v>
      </c>
      <c r="D437" s="42" t="s">
        <v>363</v>
      </c>
      <c r="F437" s="56">
        <v>0</v>
      </c>
      <c r="G437" s="1">
        <v>52.848083021043529</v>
      </c>
      <c r="H437" s="56">
        <v>0.20833333333333331</v>
      </c>
      <c r="I437" s="1">
        <v>10.439127510329586</v>
      </c>
      <c r="J437" s="56">
        <v>8.3333333333333343E-2</v>
      </c>
      <c r="K437" s="1">
        <v>106.01167698549628</v>
      </c>
      <c r="L437" s="56">
        <v>0.4375</v>
      </c>
      <c r="M437" s="1">
        <v>169.2988875168694</v>
      </c>
      <c r="N437" s="56">
        <v>0.24310251188754481</v>
      </c>
    </row>
    <row r="438" spans="2:14" x14ac:dyDescent="0.25">
      <c r="B438" s="61"/>
      <c r="C438" s="55"/>
      <c r="D438" s="42" t="s">
        <v>360</v>
      </c>
      <c r="E438" s="1">
        <v>62.630600516428188</v>
      </c>
      <c r="F438" s="56">
        <v>0.83333333333333337</v>
      </c>
      <c r="G438" s="1">
        <v>42.278466416834824</v>
      </c>
      <c r="H438" s="56">
        <v>0.16666666666666666</v>
      </c>
      <c r="I438" s="1">
        <v>20.878255020659171</v>
      </c>
      <c r="J438" s="56">
        <v>0.16666666666666669</v>
      </c>
      <c r="K438" s="1">
        <v>15.144525283642325</v>
      </c>
      <c r="L438" s="56">
        <v>6.25E-2</v>
      </c>
      <c r="M438" s="1">
        <v>140.93184723756451</v>
      </c>
      <c r="N438" s="56">
        <v>0.20236923331814469</v>
      </c>
    </row>
    <row r="439" spans="2:14" x14ac:dyDescent="0.25">
      <c r="B439" s="61"/>
      <c r="C439" s="55"/>
      <c r="D439" s="42" t="s">
        <v>369</v>
      </c>
      <c r="F439" s="56">
        <v>0</v>
      </c>
      <c r="H439" s="56">
        <v>0</v>
      </c>
      <c r="I439" s="1">
        <v>10.439127510329586</v>
      </c>
      <c r="J439" s="56">
        <v>8.3333333333333343E-2</v>
      </c>
      <c r="L439" s="56">
        <v>0</v>
      </c>
      <c r="M439" s="1">
        <v>10.439127510329586</v>
      </c>
      <c r="N439" s="56">
        <v>1.4989927913274817E-2</v>
      </c>
    </row>
    <row r="440" spans="2:14" x14ac:dyDescent="0.25">
      <c r="B440" s="61"/>
      <c r="C440" s="55"/>
      <c r="D440" s="42" t="s">
        <v>364</v>
      </c>
      <c r="F440" s="56">
        <v>0</v>
      </c>
      <c r="G440" s="1">
        <v>10.569616604208706</v>
      </c>
      <c r="H440" s="56">
        <v>4.1666666666666664E-2</v>
      </c>
      <c r="J440" s="56">
        <v>0</v>
      </c>
      <c r="L440" s="56">
        <v>0</v>
      </c>
      <c r="M440" s="1">
        <v>10.569616604208706</v>
      </c>
      <c r="N440" s="56">
        <v>1.5177302012190754E-2</v>
      </c>
    </row>
    <row r="441" spans="2:14" x14ac:dyDescent="0.25">
      <c r="B441" s="61"/>
      <c r="C441" s="55"/>
      <c r="D441" s="42" t="s">
        <v>362</v>
      </c>
      <c r="E441" s="1">
        <v>12.526120103285638</v>
      </c>
      <c r="F441" s="56">
        <v>0.16666666666666669</v>
      </c>
      <c r="G441" s="1">
        <v>137.40501585471318</v>
      </c>
      <c r="H441" s="56">
        <v>0.54166666666666663</v>
      </c>
      <c r="I441" s="1">
        <v>62.634765061977511</v>
      </c>
      <c r="J441" s="56">
        <v>0.5</v>
      </c>
      <c r="K441" s="1">
        <v>121.1562022691386</v>
      </c>
      <c r="L441" s="56">
        <v>0.5</v>
      </c>
      <c r="M441" s="1">
        <v>333.72210328911495</v>
      </c>
      <c r="N441" s="56">
        <v>0.47920386703010465</v>
      </c>
    </row>
    <row r="442" spans="2:14" x14ac:dyDescent="0.25">
      <c r="B442" s="61"/>
      <c r="C442" s="55"/>
      <c r="D442" s="42" t="s">
        <v>366</v>
      </c>
      <c r="F442" s="56">
        <v>0</v>
      </c>
      <c r="G442" s="1">
        <v>10.569616604208706</v>
      </c>
      <c r="H442" s="56">
        <v>4.1666666666666664E-2</v>
      </c>
      <c r="I442" s="1">
        <v>20.878255020659171</v>
      </c>
      <c r="J442" s="56">
        <v>0.16666666666666669</v>
      </c>
      <c r="L442" s="56">
        <v>0</v>
      </c>
      <c r="M442" s="1">
        <v>31.447871624867879</v>
      </c>
      <c r="N442" s="56">
        <v>4.5157157838740393E-2</v>
      </c>
    </row>
    <row r="443" spans="2:14" x14ac:dyDescent="0.25">
      <c r="B443" s="61"/>
      <c r="C443" s="55" t="s">
        <v>370</v>
      </c>
      <c r="D443" s="55"/>
      <c r="E443" s="63">
        <v>75.156720619713823</v>
      </c>
      <c r="F443" s="64">
        <v>2.5751072961373304E-2</v>
      </c>
      <c r="G443" s="63">
        <v>253.67079850100896</v>
      </c>
      <c r="H443" s="64">
        <v>0.24742268041237114</v>
      </c>
      <c r="I443" s="63">
        <v>125.26953012395502</v>
      </c>
      <c r="J443" s="64">
        <v>0.11111111111111102</v>
      </c>
      <c r="K443" s="63">
        <v>242.31240453827721</v>
      </c>
      <c r="L443" s="64">
        <v>0.23880597014925364</v>
      </c>
      <c r="M443" s="63">
        <v>696.40945378295498</v>
      </c>
      <c r="N443" s="64">
        <v>0.11442908833095071</v>
      </c>
    </row>
    <row r="444" spans="2:14" x14ac:dyDescent="0.25">
      <c r="B444" s="61"/>
      <c r="C444" s="55" t="s">
        <v>6</v>
      </c>
      <c r="D444" s="42" t="s">
        <v>363</v>
      </c>
      <c r="F444" s="56">
        <v>0</v>
      </c>
      <c r="G444" s="1">
        <v>10.569616604208706</v>
      </c>
      <c r="H444" s="56">
        <v>0.5</v>
      </c>
      <c r="M444" s="1">
        <v>10.569616604208706</v>
      </c>
      <c r="N444" s="56">
        <v>0.31396125584502338</v>
      </c>
    </row>
    <row r="445" spans="2:14" x14ac:dyDescent="0.25">
      <c r="B445" s="61"/>
      <c r="C445" s="55"/>
      <c r="D445" s="42" t="s">
        <v>360</v>
      </c>
      <c r="E445" s="1">
        <v>12.526120103285638</v>
      </c>
      <c r="F445" s="56">
        <v>1</v>
      </c>
      <c r="H445" s="56">
        <v>0</v>
      </c>
      <c r="M445" s="1">
        <v>12.526120103285638</v>
      </c>
      <c r="N445" s="56">
        <v>0.3720774883099533</v>
      </c>
    </row>
    <row r="446" spans="2:14" x14ac:dyDescent="0.25">
      <c r="B446" s="61"/>
      <c r="C446" s="55"/>
      <c r="D446" s="42" t="s">
        <v>362</v>
      </c>
      <c r="F446" s="56">
        <v>0</v>
      </c>
      <c r="G446" s="1">
        <v>10.569616604208706</v>
      </c>
      <c r="H446" s="56">
        <v>0.5</v>
      </c>
      <c r="M446" s="1">
        <v>10.569616604208706</v>
      </c>
      <c r="N446" s="56">
        <v>0.31396125584502338</v>
      </c>
    </row>
    <row r="447" spans="2:14" x14ac:dyDescent="0.25">
      <c r="B447" s="61"/>
      <c r="C447" s="55" t="s">
        <v>371</v>
      </c>
      <c r="D447" s="55"/>
      <c r="E447" s="63">
        <v>12.526120103285638</v>
      </c>
      <c r="F447" s="64">
        <v>4.2918454935622179E-3</v>
      </c>
      <c r="G447" s="63">
        <v>21.139233208417412</v>
      </c>
      <c r="H447" s="64">
        <v>2.0618556701030927E-2</v>
      </c>
      <c r="I447" s="63"/>
      <c r="J447" s="64">
        <v>0</v>
      </c>
      <c r="K447" s="63"/>
      <c r="L447" s="64">
        <v>0</v>
      </c>
      <c r="M447" s="63">
        <v>33.665353311703051</v>
      </c>
      <c r="N447" s="64">
        <v>5.5316533497234092E-3</v>
      </c>
    </row>
    <row r="448" spans="2:14" x14ac:dyDescent="0.25">
      <c r="B448" s="61"/>
      <c r="C448" s="55" t="s">
        <v>5</v>
      </c>
      <c r="D448" s="42" t="s">
        <v>363</v>
      </c>
      <c r="K448" s="1">
        <v>15.144525283642325</v>
      </c>
      <c r="L448" s="56">
        <v>1</v>
      </c>
      <c r="M448" s="1">
        <v>15.144525283642325</v>
      </c>
      <c r="N448" s="56">
        <v>1</v>
      </c>
    </row>
    <row r="449" spans="2:14" x14ac:dyDescent="0.25">
      <c r="B449" s="57"/>
      <c r="C449" s="55" t="s">
        <v>368</v>
      </c>
      <c r="D449" s="55"/>
      <c r="E449" s="63"/>
      <c r="F449" s="64">
        <v>0</v>
      </c>
      <c r="G449" s="63"/>
      <c r="H449" s="64">
        <v>0</v>
      </c>
      <c r="I449" s="63"/>
      <c r="J449" s="64">
        <v>0</v>
      </c>
      <c r="K449" s="63">
        <v>15.144525283642325</v>
      </c>
      <c r="L449" s="64">
        <v>1.4925373134328353E-2</v>
      </c>
      <c r="M449" s="63">
        <v>15.144525283642325</v>
      </c>
      <c r="N449" s="64">
        <v>2.4884415511572419E-3</v>
      </c>
    </row>
    <row r="450" spans="2:14" x14ac:dyDescent="0.25">
      <c r="B450" s="58" t="s">
        <v>38</v>
      </c>
      <c r="C450" s="58"/>
      <c r="D450" s="58"/>
      <c r="E450" s="59">
        <v>2918.5859840655635</v>
      </c>
      <c r="F450" s="60">
        <v>5.5974286435931553E-2</v>
      </c>
      <c r="G450" s="59">
        <v>1025.2528106082445</v>
      </c>
      <c r="H450" s="60">
        <v>7.4552700716007947E-2</v>
      </c>
      <c r="I450" s="59">
        <v>1127.425771115596</v>
      </c>
      <c r="J450" s="60">
        <v>7.5412648944246485E-2</v>
      </c>
      <c r="K450" s="59">
        <v>1014.6831940040362</v>
      </c>
      <c r="L450" s="60">
        <v>9.1825806955190825E-2</v>
      </c>
      <c r="M450" s="59">
        <v>6085.9477597934383</v>
      </c>
      <c r="N450" s="60">
        <v>6.6228071297317809E-2</v>
      </c>
    </row>
    <row r="451" spans="2:14" x14ac:dyDescent="0.25">
      <c r="B451" s="61" t="s">
        <v>13</v>
      </c>
      <c r="C451" s="55" t="s">
        <v>2</v>
      </c>
      <c r="D451" s="42" t="s">
        <v>363</v>
      </c>
      <c r="F451" s="56">
        <v>0</v>
      </c>
      <c r="H451" s="56">
        <v>0</v>
      </c>
      <c r="I451" s="1">
        <v>14.740990990990991</v>
      </c>
      <c r="J451" s="56">
        <v>6.8965517241379323E-2</v>
      </c>
      <c r="K451" s="1">
        <v>4.3878992628992624</v>
      </c>
      <c r="L451" s="56">
        <v>2.7027027027027035E-2</v>
      </c>
      <c r="M451" s="1">
        <v>19.128890253890255</v>
      </c>
      <c r="N451" s="56">
        <v>1.0063633691403796E-2</v>
      </c>
    </row>
    <row r="452" spans="2:14" x14ac:dyDescent="0.25">
      <c r="B452" s="61"/>
      <c r="C452" s="55"/>
      <c r="D452" s="42" t="s">
        <v>361</v>
      </c>
      <c r="F452" s="56">
        <v>0</v>
      </c>
      <c r="G452" s="1">
        <v>12.374155405405403</v>
      </c>
      <c r="H452" s="56">
        <v>7.1428571428571438E-2</v>
      </c>
      <c r="J452" s="56">
        <v>0</v>
      </c>
      <c r="K452" s="1">
        <v>30.715294840294831</v>
      </c>
      <c r="L452" s="56">
        <v>0.1891891891891892</v>
      </c>
      <c r="M452" s="1">
        <v>43.089450245700235</v>
      </c>
      <c r="N452" s="56">
        <v>2.2669189769046198E-2</v>
      </c>
    </row>
    <row r="453" spans="2:14" x14ac:dyDescent="0.25">
      <c r="B453" s="61"/>
      <c r="C453" s="55"/>
      <c r="D453" s="42" t="s">
        <v>360</v>
      </c>
      <c r="E453" s="1">
        <v>1230.173996250586</v>
      </c>
      <c r="F453" s="56">
        <v>0.91025641025641035</v>
      </c>
      <c r="G453" s="1">
        <v>65.995495495495476</v>
      </c>
      <c r="H453" s="56">
        <v>0.38095238095238099</v>
      </c>
      <c r="I453" s="1">
        <v>117.9279279279279</v>
      </c>
      <c r="J453" s="56">
        <v>0.55172413793103436</v>
      </c>
      <c r="K453" s="1">
        <v>48.266891891891873</v>
      </c>
      <c r="L453" s="56">
        <v>0.29729729729729731</v>
      </c>
      <c r="M453" s="1">
        <v>1462.3643115659013</v>
      </c>
      <c r="N453" s="56">
        <v>0.76934409469928233</v>
      </c>
    </row>
    <row r="454" spans="2:14" x14ac:dyDescent="0.25">
      <c r="B454" s="61"/>
      <c r="C454" s="55"/>
      <c r="D454" s="42" t="s">
        <v>369</v>
      </c>
      <c r="E454" s="1">
        <v>8.6631971566942667</v>
      </c>
      <c r="F454" s="56">
        <v>6.41025641025641E-3</v>
      </c>
      <c r="G454" s="1">
        <v>4.1247184684684681</v>
      </c>
      <c r="H454" s="56">
        <v>2.3809523809523815E-2</v>
      </c>
      <c r="I454" s="1">
        <v>7.3704954954954953</v>
      </c>
      <c r="J454" s="56">
        <v>3.4482758620689662E-2</v>
      </c>
      <c r="L454" s="56">
        <v>0</v>
      </c>
      <c r="M454" s="1">
        <v>20.158411120658229</v>
      </c>
      <c r="N454" s="56">
        <v>1.0605260557536418E-2</v>
      </c>
    </row>
    <row r="455" spans="2:14" x14ac:dyDescent="0.25">
      <c r="B455" s="61"/>
      <c r="C455" s="55"/>
      <c r="D455" s="42" t="s">
        <v>365</v>
      </c>
      <c r="E455" s="1">
        <v>17.326394313388533</v>
      </c>
      <c r="F455" s="56">
        <v>1.282051282051282E-2</v>
      </c>
      <c r="H455" s="56">
        <v>0</v>
      </c>
      <c r="I455" s="1">
        <v>14.740990990990991</v>
      </c>
      <c r="J455" s="56">
        <v>6.8965517241379323E-2</v>
      </c>
      <c r="K455" s="1">
        <v>8.7757985257985247</v>
      </c>
      <c r="L455" s="56">
        <v>5.4054054054054071E-2</v>
      </c>
      <c r="M455" s="1">
        <v>40.843183830178049</v>
      </c>
      <c r="N455" s="56">
        <v>2.1487437870264688E-2</v>
      </c>
    </row>
    <row r="456" spans="2:14" x14ac:dyDescent="0.25">
      <c r="B456" s="61"/>
      <c r="C456" s="55"/>
      <c r="D456" s="42" t="s">
        <v>364</v>
      </c>
      <c r="E456" s="1">
        <v>8.6631971566942667</v>
      </c>
      <c r="F456" s="56">
        <v>6.41025641025641E-3</v>
      </c>
      <c r="G456" s="1">
        <v>28.87302927927928</v>
      </c>
      <c r="H456" s="56">
        <v>0.16666666666666671</v>
      </c>
      <c r="I456" s="1">
        <v>7.3704954954954953</v>
      </c>
      <c r="J456" s="56">
        <v>3.4482758620689662E-2</v>
      </c>
      <c r="K456" s="1">
        <v>4.3878992628992624</v>
      </c>
      <c r="L456" s="56">
        <v>2.7027027027027035E-2</v>
      </c>
      <c r="M456" s="1">
        <v>49.294621194368304</v>
      </c>
      <c r="N456" s="56">
        <v>2.593370572324465E-2</v>
      </c>
    </row>
    <row r="457" spans="2:14" x14ac:dyDescent="0.25">
      <c r="B457" s="61"/>
      <c r="C457" s="55"/>
      <c r="D457" s="42" t="s">
        <v>362</v>
      </c>
      <c r="E457" s="1">
        <v>60.642380096859867</v>
      </c>
      <c r="F457" s="56">
        <v>4.4871794871794872E-2</v>
      </c>
      <c r="G457" s="1">
        <v>61.870777027027003</v>
      </c>
      <c r="H457" s="56">
        <v>0.3571428571428571</v>
      </c>
      <c r="I457" s="1">
        <v>51.593468468468473</v>
      </c>
      <c r="J457" s="56">
        <v>0.24137931034482765</v>
      </c>
      <c r="K457" s="1">
        <v>65.818488943488916</v>
      </c>
      <c r="L457" s="56">
        <v>0.40540540540540537</v>
      </c>
      <c r="M457" s="1">
        <v>239.92511453584424</v>
      </c>
      <c r="N457" s="56">
        <v>0.12622365615620565</v>
      </c>
    </row>
    <row r="458" spans="2:14" x14ac:dyDescent="0.25">
      <c r="B458" s="61"/>
      <c r="C458" s="55"/>
      <c r="D458" s="42" t="s">
        <v>366</v>
      </c>
      <c r="E458" s="1">
        <v>25.9895914700828</v>
      </c>
      <c r="F458" s="56">
        <v>1.9230769230769228E-2</v>
      </c>
      <c r="H458" s="56">
        <v>0</v>
      </c>
      <c r="J458" s="56">
        <v>0</v>
      </c>
      <c r="L458" s="56">
        <v>0</v>
      </c>
      <c r="M458" s="1">
        <v>25.9895914700828</v>
      </c>
      <c r="N458" s="56">
        <v>1.3673021533016243E-2</v>
      </c>
    </row>
    <row r="459" spans="2:14" x14ac:dyDescent="0.25">
      <c r="B459" s="61"/>
      <c r="C459" s="55" t="s">
        <v>367</v>
      </c>
      <c r="D459" s="55"/>
      <c r="E459" s="63">
        <v>1351.4587564443057</v>
      </c>
      <c r="F459" s="64">
        <v>0.91764705882352948</v>
      </c>
      <c r="G459" s="63">
        <v>173.23817567567562</v>
      </c>
      <c r="H459" s="64">
        <v>0.72413793103448254</v>
      </c>
      <c r="I459" s="63">
        <v>213.74436936936934</v>
      </c>
      <c r="J459" s="64">
        <v>0.7435897435897435</v>
      </c>
      <c r="K459" s="63">
        <v>162.35227272727266</v>
      </c>
      <c r="L459" s="64">
        <v>0.68518518518518512</v>
      </c>
      <c r="M459" s="63">
        <v>1900.7935742166235</v>
      </c>
      <c r="N459" s="64">
        <v>0.84994475999310015</v>
      </c>
    </row>
    <row r="460" spans="2:14" x14ac:dyDescent="0.25">
      <c r="B460" s="61"/>
      <c r="C460" s="55" t="s">
        <v>3</v>
      </c>
      <c r="D460" s="42" t="s">
        <v>363</v>
      </c>
      <c r="F460" s="56">
        <v>0</v>
      </c>
      <c r="G460" s="1">
        <v>12.374155405405403</v>
      </c>
      <c r="H460" s="56">
        <v>0.21428571428571427</v>
      </c>
      <c r="I460" s="1">
        <v>14.740990990990991</v>
      </c>
      <c r="J460" s="56">
        <v>0.22222222222222224</v>
      </c>
      <c r="K460" s="1">
        <v>30.715294840294831</v>
      </c>
      <c r="L460" s="56">
        <v>0.46666666666666662</v>
      </c>
      <c r="M460" s="1">
        <v>57.830441236691229</v>
      </c>
      <c r="N460" s="56">
        <v>0.19116201333671878</v>
      </c>
    </row>
    <row r="461" spans="2:14" x14ac:dyDescent="0.25">
      <c r="B461" s="61"/>
      <c r="C461" s="55"/>
      <c r="D461" s="42" t="s">
        <v>361</v>
      </c>
      <c r="F461" s="56">
        <v>0</v>
      </c>
      <c r="H461" s="56">
        <v>0</v>
      </c>
      <c r="J461" s="56">
        <v>0</v>
      </c>
      <c r="K461" s="1">
        <v>4.3878992628992624</v>
      </c>
      <c r="L461" s="56">
        <v>6.6666666666666666E-2</v>
      </c>
      <c r="M461" s="1">
        <v>4.3878992628992624</v>
      </c>
      <c r="N461" s="56">
        <v>1.4504465805153509E-2</v>
      </c>
    </row>
    <row r="462" spans="2:14" x14ac:dyDescent="0.25">
      <c r="B462" s="61"/>
      <c r="C462" s="55"/>
      <c r="D462" s="42" t="s">
        <v>360</v>
      </c>
      <c r="E462" s="1">
        <v>103.9583658803312</v>
      </c>
      <c r="F462" s="56">
        <v>0.92307692307692313</v>
      </c>
      <c r="G462" s="1">
        <v>8.2494369369369362</v>
      </c>
      <c r="H462" s="56">
        <v>0.14285714285714285</v>
      </c>
      <c r="I462" s="1">
        <v>7.3704954954954953</v>
      </c>
      <c r="J462" s="56">
        <v>0.11111111111111112</v>
      </c>
      <c r="K462" s="1">
        <v>8.7757985257985247</v>
      </c>
      <c r="L462" s="56">
        <v>0.13333333333333333</v>
      </c>
      <c r="M462" s="1">
        <v>128.35409683856216</v>
      </c>
      <c r="N462" s="56">
        <v>0.42428221274072309</v>
      </c>
    </row>
    <row r="463" spans="2:14" x14ac:dyDescent="0.25">
      <c r="B463" s="61"/>
      <c r="C463" s="55"/>
      <c r="D463" s="42" t="s">
        <v>369</v>
      </c>
      <c r="F463" s="56">
        <v>0</v>
      </c>
      <c r="G463" s="1">
        <v>4.1247184684684681</v>
      </c>
      <c r="H463" s="56">
        <v>7.1428571428571425E-2</v>
      </c>
      <c r="J463" s="56">
        <v>0</v>
      </c>
      <c r="L463" s="56">
        <v>0</v>
      </c>
      <c r="M463" s="1">
        <v>4.1247184684684681</v>
      </c>
      <c r="N463" s="56">
        <v>1.3634505807286023E-2</v>
      </c>
    </row>
    <row r="464" spans="2:14" x14ac:dyDescent="0.25">
      <c r="B464" s="61"/>
      <c r="C464" s="55"/>
      <c r="D464" s="42" t="s">
        <v>365</v>
      </c>
      <c r="F464" s="56">
        <v>0</v>
      </c>
      <c r="H464" s="56">
        <v>0</v>
      </c>
      <c r="J464" s="56">
        <v>0</v>
      </c>
      <c r="K464" s="1">
        <v>4.3878992628992624</v>
      </c>
      <c r="L464" s="56">
        <v>6.6666666666666666E-2</v>
      </c>
      <c r="M464" s="1">
        <v>4.3878992628992624</v>
      </c>
      <c r="N464" s="56">
        <v>1.4504465805153509E-2</v>
      </c>
    </row>
    <row r="465" spans="2:14" x14ac:dyDescent="0.25">
      <c r="B465" s="61"/>
      <c r="C465" s="55"/>
      <c r="D465" s="42" t="s">
        <v>362</v>
      </c>
      <c r="E465" s="1">
        <v>8.6631971566942667</v>
      </c>
      <c r="F465" s="56">
        <v>7.6923076923076927E-2</v>
      </c>
      <c r="G465" s="1">
        <v>28.87302927927928</v>
      </c>
      <c r="H465" s="56">
        <v>0.50000000000000011</v>
      </c>
      <c r="I465" s="1">
        <v>44.222972972972975</v>
      </c>
      <c r="J465" s="56">
        <v>0.66666666666666674</v>
      </c>
      <c r="K465" s="1">
        <v>17.551597051597049</v>
      </c>
      <c r="L465" s="56">
        <v>0.26666666666666666</v>
      </c>
      <c r="M465" s="1">
        <v>99.310796460543571</v>
      </c>
      <c r="N465" s="56">
        <v>0.32827783069767896</v>
      </c>
    </row>
    <row r="466" spans="2:14" x14ac:dyDescent="0.25">
      <c r="B466" s="61"/>
      <c r="C466" s="55"/>
      <c r="D466" s="42" t="s">
        <v>366</v>
      </c>
      <c r="F466" s="56">
        <v>0</v>
      </c>
      <c r="G466" s="1">
        <v>4.1247184684684681</v>
      </c>
      <c r="H466" s="56">
        <v>7.1428571428571425E-2</v>
      </c>
      <c r="J466" s="56">
        <v>0</v>
      </c>
      <c r="L466" s="56">
        <v>0</v>
      </c>
      <c r="M466" s="1">
        <v>4.1247184684684681</v>
      </c>
      <c r="N466" s="56">
        <v>1.3634505807286023E-2</v>
      </c>
    </row>
    <row r="467" spans="2:14" x14ac:dyDescent="0.25">
      <c r="B467" s="61"/>
      <c r="C467" s="55" t="s">
        <v>370</v>
      </c>
      <c r="D467" s="55"/>
      <c r="E467" s="63">
        <v>112.62156303702547</v>
      </c>
      <c r="F467" s="64">
        <v>7.6470588235294124E-2</v>
      </c>
      <c r="G467" s="63">
        <v>57.746058558558552</v>
      </c>
      <c r="H467" s="64">
        <v>0.24137931034482757</v>
      </c>
      <c r="I467" s="63">
        <v>66.334459459459453</v>
      </c>
      <c r="J467" s="64">
        <v>0.23076923076923075</v>
      </c>
      <c r="K467" s="63">
        <v>65.81848894348893</v>
      </c>
      <c r="L467" s="64">
        <v>0.27777777777777779</v>
      </c>
      <c r="M467" s="63">
        <v>302.52056999853244</v>
      </c>
      <c r="N467" s="64">
        <v>0.13527285484766441</v>
      </c>
    </row>
    <row r="468" spans="2:14" x14ac:dyDescent="0.25">
      <c r="B468" s="61"/>
      <c r="C468" s="55" t="s">
        <v>6</v>
      </c>
      <c r="D468" s="42" t="s">
        <v>363</v>
      </c>
      <c r="F468" s="56">
        <v>0</v>
      </c>
      <c r="H468" s="56">
        <v>0</v>
      </c>
      <c r="I468" s="1">
        <v>7.3704954954954953</v>
      </c>
      <c r="J468" s="56">
        <v>1</v>
      </c>
      <c r="L468" s="56">
        <v>0</v>
      </c>
      <c r="M468" s="1">
        <v>7.3704954954954953</v>
      </c>
      <c r="N468" s="56">
        <v>0.25473291254727864</v>
      </c>
    </row>
    <row r="469" spans="2:14" x14ac:dyDescent="0.25">
      <c r="B469" s="61"/>
      <c r="C469" s="55"/>
      <c r="D469" s="42" t="s">
        <v>360</v>
      </c>
      <c r="E469" s="1">
        <v>8.6631971566942667</v>
      </c>
      <c r="F469" s="56">
        <v>1</v>
      </c>
      <c r="H469" s="56">
        <v>0</v>
      </c>
      <c r="J469" s="56">
        <v>0</v>
      </c>
      <c r="L469" s="56">
        <v>0</v>
      </c>
      <c r="M469" s="1">
        <v>8.6631971566942667</v>
      </c>
      <c r="N469" s="56">
        <v>0.29941018823561161</v>
      </c>
    </row>
    <row r="470" spans="2:14" x14ac:dyDescent="0.25">
      <c r="B470" s="61"/>
      <c r="C470" s="55"/>
      <c r="D470" s="42" t="s">
        <v>362</v>
      </c>
      <c r="F470" s="56">
        <v>0</v>
      </c>
      <c r="G470" s="1">
        <v>4.1247184684684681</v>
      </c>
      <c r="H470" s="56">
        <v>1</v>
      </c>
      <c r="J470" s="56">
        <v>0</v>
      </c>
      <c r="K470" s="1">
        <v>8.7757985257985247</v>
      </c>
      <c r="L470" s="56">
        <v>1</v>
      </c>
      <c r="M470" s="1">
        <v>12.900516994266994</v>
      </c>
      <c r="N470" s="56">
        <v>0.44585689921710969</v>
      </c>
    </row>
    <row r="471" spans="2:14" x14ac:dyDescent="0.25">
      <c r="B471" s="61"/>
      <c r="C471" s="55" t="s">
        <v>371</v>
      </c>
      <c r="D471" s="55"/>
      <c r="E471" s="63">
        <v>8.6631971566942667</v>
      </c>
      <c r="F471" s="64">
        <v>5.8823529411764705E-3</v>
      </c>
      <c r="G471" s="63">
        <v>4.1247184684684681</v>
      </c>
      <c r="H471" s="64">
        <v>1.7241379310344827E-2</v>
      </c>
      <c r="I471" s="63">
        <v>7.3704954954954953</v>
      </c>
      <c r="J471" s="64">
        <v>2.564102564102564E-2</v>
      </c>
      <c r="K471" s="63">
        <v>8.7757985257985247</v>
      </c>
      <c r="L471" s="64">
        <v>3.7037037037037042E-2</v>
      </c>
      <c r="M471" s="63">
        <v>28.934209646456758</v>
      </c>
      <c r="N471" s="64">
        <v>1.293800663424647E-2</v>
      </c>
    </row>
    <row r="472" spans="2:14" x14ac:dyDescent="0.25">
      <c r="B472" s="61"/>
      <c r="C472" s="55" t="s">
        <v>5</v>
      </c>
      <c r="D472" s="42" t="s">
        <v>362</v>
      </c>
      <c r="G472" s="1">
        <v>4.1247184684684681</v>
      </c>
      <c r="H472" s="56">
        <v>1</v>
      </c>
      <c r="M472" s="1">
        <v>4.1247184684684681</v>
      </c>
      <c r="N472" s="56">
        <v>1</v>
      </c>
    </row>
    <row r="473" spans="2:14" x14ac:dyDescent="0.25">
      <c r="B473" s="57"/>
      <c r="C473" s="55" t="s">
        <v>368</v>
      </c>
      <c r="D473" s="55"/>
      <c r="E473" s="63"/>
      <c r="F473" s="64">
        <v>0</v>
      </c>
      <c r="G473" s="63">
        <v>4.1247184684684681</v>
      </c>
      <c r="H473" s="64">
        <v>1.7241379310344827E-2</v>
      </c>
      <c r="I473" s="63"/>
      <c r="J473" s="64">
        <v>0</v>
      </c>
      <c r="K473" s="63"/>
      <c r="L473" s="64">
        <v>0</v>
      </c>
      <c r="M473" s="63">
        <v>4.1247184684684681</v>
      </c>
      <c r="N473" s="64">
        <v>1.8443785249886394E-3</v>
      </c>
    </row>
    <row r="474" spans="2:14" x14ac:dyDescent="0.25">
      <c r="B474" s="58" t="s">
        <v>39</v>
      </c>
      <c r="C474" s="58"/>
      <c r="D474" s="58"/>
      <c r="E474" s="59">
        <v>1472.7435166380253</v>
      </c>
      <c r="F474" s="60">
        <v>2.8245104957341602E-2</v>
      </c>
      <c r="G474" s="59">
        <v>239.23367117117115</v>
      </c>
      <c r="H474" s="60">
        <v>1.739621301543668E-2</v>
      </c>
      <c r="I474" s="59">
        <v>287.44932432432432</v>
      </c>
      <c r="J474" s="60">
        <v>1.9227265811993334E-2</v>
      </c>
      <c r="K474" s="59">
        <v>236.94656019656011</v>
      </c>
      <c r="L474" s="60">
        <v>2.1442957983217846E-2</v>
      </c>
      <c r="M474" s="59">
        <v>2236.3730723300819</v>
      </c>
      <c r="N474" s="60">
        <v>2.4336501252962668E-2</v>
      </c>
    </row>
    <row r="475" spans="2:14" x14ac:dyDescent="0.25">
      <c r="B475" s="61" t="s">
        <v>1</v>
      </c>
      <c r="C475" s="55" t="s">
        <v>2</v>
      </c>
      <c r="D475" s="42" t="s">
        <v>363</v>
      </c>
      <c r="F475" s="56">
        <v>0</v>
      </c>
      <c r="G475" s="1">
        <v>13.634348735770773</v>
      </c>
      <c r="H475" s="56">
        <v>0.12345679012345677</v>
      </c>
      <c r="I475" s="1">
        <v>11.323816704938821</v>
      </c>
      <c r="J475" s="56">
        <v>3.6697247706422E-2</v>
      </c>
      <c r="K475" s="1">
        <v>13.228013503787231</v>
      </c>
      <c r="L475" s="56">
        <v>8.9108910891089146E-2</v>
      </c>
      <c r="M475" s="1">
        <v>38.186178944496824</v>
      </c>
      <c r="N475" s="56">
        <v>1.3653308213188655E-2</v>
      </c>
    </row>
    <row r="476" spans="2:14" x14ac:dyDescent="0.25">
      <c r="B476" s="61"/>
      <c r="C476" s="55"/>
      <c r="D476" s="42" t="s">
        <v>361</v>
      </c>
      <c r="E476" s="1">
        <v>78.028457040813393</v>
      </c>
      <c r="F476" s="56">
        <v>3.5000000000000121E-2</v>
      </c>
      <c r="G476" s="1">
        <v>28.632132345118624</v>
      </c>
      <c r="H476" s="56">
        <v>0.25925925925925924</v>
      </c>
      <c r="I476" s="1">
        <v>70.773854405867638</v>
      </c>
      <c r="J476" s="56">
        <v>0.22935779816513752</v>
      </c>
      <c r="K476" s="1">
        <v>32.335144120368774</v>
      </c>
      <c r="L476" s="56">
        <v>0.21782178217821782</v>
      </c>
      <c r="M476" s="1">
        <v>209.76958791216842</v>
      </c>
      <c r="N476" s="56">
        <v>7.5002236848082424E-2</v>
      </c>
    </row>
    <row r="477" spans="2:14" x14ac:dyDescent="0.25">
      <c r="B477" s="61"/>
      <c r="C477" s="55"/>
      <c r="D477" s="42" t="s">
        <v>360</v>
      </c>
      <c r="E477" s="1">
        <v>2017.5929606267389</v>
      </c>
      <c r="F477" s="56">
        <v>0.9049999999999998</v>
      </c>
      <c r="G477" s="1">
        <v>24.541827724387392</v>
      </c>
      <c r="H477" s="56">
        <v>0.22222222222222221</v>
      </c>
      <c r="I477" s="1">
        <v>121.73102957809246</v>
      </c>
      <c r="J477" s="56">
        <v>0.39449541284403689</v>
      </c>
      <c r="K477" s="1">
        <v>30.865364842170191</v>
      </c>
      <c r="L477" s="56">
        <v>0.20792079207920791</v>
      </c>
      <c r="M477" s="1">
        <v>2194.7311827713888</v>
      </c>
      <c r="N477" s="56">
        <v>0.78471693454922886</v>
      </c>
    </row>
    <row r="478" spans="2:14" x14ac:dyDescent="0.25">
      <c r="B478" s="61"/>
      <c r="C478" s="55"/>
      <c r="D478" s="42" t="s">
        <v>369</v>
      </c>
      <c r="E478" s="1">
        <v>11.146922434401912</v>
      </c>
      <c r="F478" s="56">
        <v>5.0000000000000166E-3</v>
      </c>
      <c r="G478" s="1">
        <v>4.0903046207312324</v>
      </c>
      <c r="H478" s="56">
        <v>3.7037037037037035E-2</v>
      </c>
      <c r="I478" s="1">
        <v>11.323816704938821</v>
      </c>
      <c r="J478" s="56">
        <v>3.6697247706422E-2</v>
      </c>
      <c r="K478" s="1">
        <v>4.4093378345957435</v>
      </c>
      <c r="L478" s="56">
        <v>2.9702970297029715E-2</v>
      </c>
      <c r="M478" s="1">
        <v>30.970381594667707</v>
      </c>
      <c r="N478" s="56">
        <v>1.1073330117859354E-2</v>
      </c>
    </row>
    <row r="479" spans="2:14" x14ac:dyDescent="0.25">
      <c r="B479" s="61"/>
      <c r="C479" s="55"/>
      <c r="D479" s="42" t="s">
        <v>365</v>
      </c>
      <c r="E479" s="1">
        <v>22.293844868803824</v>
      </c>
      <c r="F479" s="56">
        <v>1.0000000000000033E-2</v>
      </c>
      <c r="H479" s="56">
        <v>0</v>
      </c>
      <c r="I479" s="1">
        <v>2.8309541762347052</v>
      </c>
      <c r="J479" s="56">
        <v>9.1743119266054999E-3</v>
      </c>
      <c r="K479" s="1">
        <v>1.4697792781985812</v>
      </c>
      <c r="L479" s="56">
        <v>9.9009900990099046E-3</v>
      </c>
      <c r="M479" s="1">
        <v>26.594578323237108</v>
      </c>
      <c r="N479" s="56">
        <v>9.5087800006046601E-3</v>
      </c>
    </row>
    <row r="480" spans="2:14" x14ac:dyDescent="0.25">
      <c r="B480" s="61"/>
      <c r="C480" s="55"/>
      <c r="D480" s="42" t="s">
        <v>364</v>
      </c>
      <c r="F480" s="56">
        <v>0</v>
      </c>
      <c r="G480" s="1">
        <v>2.7268697471541548</v>
      </c>
      <c r="H480" s="56">
        <v>2.4691358024691357E-2</v>
      </c>
      <c r="I480" s="1">
        <v>2.8309541762347052</v>
      </c>
      <c r="J480" s="56">
        <v>9.1743119266054999E-3</v>
      </c>
      <c r="K480" s="1">
        <v>5.8791171127943249</v>
      </c>
      <c r="L480" s="56">
        <v>3.9603960396039618E-2</v>
      </c>
      <c r="M480" s="1">
        <v>11.436941036183185</v>
      </c>
      <c r="N480" s="56">
        <v>4.0892303262402745E-3</v>
      </c>
    </row>
    <row r="481" spans="2:14" x14ac:dyDescent="0.25">
      <c r="B481" s="61"/>
      <c r="C481" s="55"/>
      <c r="D481" s="42" t="s">
        <v>362</v>
      </c>
      <c r="E481" s="1">
        <v>66.881534606411478</v>
      </c>
      <c r="F481" s="56">
        <v>3.0000000000000103E-2</v>
      </c>
      <c r="G481" s="1">
        <v>32.722436965849859</v>
      </c>
      <c r="H481" s="56">
        <v>0.29629629629629628</v>
      </c>
      <c r="I481" s="1">
        <v>82.097671110806488</v>
      </c>
      <c r="J481" s="56">
        <v>0.26605504587155959</v>
      </c>
      <c r="K481" s="1">
        <v>60.260950406141788</v>
      </c>
      <c r="L481" s="56">
        <v>0.40594059405940586</v>
      </c>
      <c r="M481" s="1">
        <v>241.96259308920963</v>
      </c>
      <c r="N481" s="56">
        <v>8.6512710902838977E-2</v>
      </c>
    </row>
    <row r="482" spans="2:14" x14ac:dyDescent="0.25">
      <c r="B482" s="61"/>
      <c r="C482" s="55"/>
      <c r="D482" s="42" t="s">
        <v>366</v>
      </c>
      <c r="E482" s="1">
        <v>33.440767303205732</v>
      </c>
      <c r="F482" s="56">
        <v>1.5000000000000048E-2</v>
      </c>
      <c r="G482" s="1">
        <v>4.0903046207312324</v>
      </c>
      <c r="H482" s="56">
        <v>3.7037037037037035E-2</v>
      </c>
      <c r="I482" s="1">
        <v>5.6619083524694105</v>
      </c>
      <c r="J482" s="56">
        <v>1.8348623853211E-2</v>
      </c>
      <c r="L482" s="56">
        <v>0</v>
      </c>
      <c r="M482" s="1">
        <v>43.192980276406374</v>
      </c>
      <c r="N482" s="56">
        <v>1.5443469041956681E-2</v>
      </c>
    </row>
    <row r="483" spans="2:14" x14ac:dyDescent="0.25">
      <c r="B483" s="61"/>
      <c r="C483" s="55" t="s">
        <v>367</v>
      </c>
      <c r="D483" s="55"/>
      <c r="E483" s="63">
        <v>2229.3844868803749</v>
      </c>
      <c r="F483" s="64">
        <v>0.93896713615023464</v>
      </c>
      <c r="G483" s="63">
        <v>110.43822475974328</v>
      </c>
      <c r="H483" s="64">
        <v>0.46820809248554907</v>
      </c>
      <c r="I483" s="63">
        <v>308.57400520958305</v>
      </c>
      <c r="J483" s="64">
        <v>0.60893854748603371</v>
      </c>
      <c r="K483" s="63">
        <v>148.44770709805664</v>
      </c>
      <c r="L483" s="64">
        <v>0.56424581005586583</v>
      </c>
      <c r="M483" s="63">
        <v>2796.8444239477585</v>
      </c>
      <c r="N483" s="64">
        <v>0.82746876448158713</v>
      </c>
    </row>
    <row r="484" spans="2:14" x14ac:dyDescent="0.25">
      <c r="B484" s="61"/>
      <c r="C484" s="55" t="s">
        <v>3</v>
      </c>
      <c r="D484" s="42" t="s">
        <v>363</v>
      </c>
      <c r="E484" s="1">
        <v>11.146922434401912</v>
      </c>
      <c r="F484" s="56">
        <v>9.0909090909090898E-2</v>
      </c>
      <c r="G484" s="1">
        <v>76.352352920316335</v>
      </c>
      <c r="H484" s="56">
        <v>0.64367816091954022</v>
      </c>
      <c r="I484" s="1">
        <v>99.083396168214762</v>
      </c>
      <c r="J484" s="56">
        <v>0.57377049180327888</v>
      </c>
      <c r="K484" s="1">
        <v>58.791171127943208</v>
      </c>
      <c r="L484" s="56">
        <v>0.52631578947368407</v>
      </c>
      <c r="M484" s="1">
        <v>245.37384265087624</v>
      </c>
      <c r="N484" s="56">
        <v>0.46682175337553611</v>
      </c>
    </row>
    <row r="485" spans="2:14" x14ac:dyDescent="0.25">
      <c r="B485" s="61"/>
      <c r="C485" s="55"/>
      <c r="D485" s="42" t="s">
        <v>360</v>
      </c>
      <c r="E485" s="1">
        <v>66.881534606411478</v>
      </c>
      <c r="F485" s="56">
        <v>0.54545454545454541</v>
      </c>
      <c r="G485" s="1">
        <v>4.0903046207312324</v>
      </c>
      <c r="H485" s="56">
        <v>3.4482758620689662E-2</v>
      </c>
      <c r="I485" s="1">
        <v>5.6619083524694105</v>
      </c>
      <c r="J485" s="56">
        <v>3.2786885245901627E-2</v>
      </c>
      <c r="K485" s="1">
        <v>2.9395585563971625</v>
      </c>
      <c r="L485" s="56">
        <v>2.6315789473684223E-2</v>
      </c>
      <c r="M485" s="1">
        <v>79.573306136009279</v>
      </c>
      <c r="N485" s="56">
        <v>0.1513875720858851</v>
      </c>
    </row>
    <row r="486" spans="2:14" x14ac:dyDescent="0.25">
      <c r="B486" s="61"/>
      <c r="C486" s="55"/>
      <c r="D486" s="42" t="s">
        <v>369</v>
      </c>
      <c r="F486" s="56">
        <v>0</v>
      </c>
      <c r="H486" s="56">
        <v>0</v>
      </c>
      <c r="J486" s="56">
        <v>0</v>
      </c>
      <c r="K486" s="1">
        <v>2.9395585563971625</v>
      </c>
      <c r="L486" s="56">
        <v>2.6315789473684223E-2</v>
      </c>
      <c r="M486" s="1">
        <v>2.9395585563971625</v>
      </c>
      <c r="N486" s="56">
        <v>5.592486406140091E-3</v>
      </c>
    </row>
    <row r="487" spans="2:14" x14ac:dyDescent="0.25">
      <c r="B487" s="61"/>
      <c r="C487" s="55"/>
      <c r="D487" s="42" t="s">
        <v>364</v>
      </c>
      <c r="F487" s="56">
        <v>0</v>
      </c>
      <c r="G487" s="1">
        <v>1.3634348735770774</v>
      </c>
      <c r="H487" s="56">
        <v>1.1494252873563218E-2</v>
      </c>
      <c r="I487" s="1">
        <v>8.4928625287041157</v>
      </c>
      <c r="J487" s="56">
        <v>4.9180327868852444E-2</v>
      </c>
      <c r="K487" s="1">
        <v>1.4697792781985812</v>
      </c>
      <c r="L487" s="56">
        <v>1.3157894736842111E-2</v>
      </c>
      <c r="M487" s="1">
        <v>11.326076680479774</v>
      </c>
      <c r="N487" s="56">
        <v>2.1547769386202172E-2</v>
      </c>
    </row>
    <row r="488" spans="2:14" x14ac:dyDescent="0.25">
      <c r="B488" s="61"/>
      <c r="C488" s="55"/>
      <c r="D488" s="42" t="s">
        <v>362</v>
      </c>
      <c r="E488" s="1">
        <v>44.587689737607647</v>
      </c>
      <c r="F488" s="56">
        <v>0.36363636363636359</v>
      </c>
      <c r="G488" s="1">
        <v>34.085871839426936</v>
      </c>
      <c r="H488" s="56">
        <v>0.2873563218390805</v>
      </c>
      <c r="I488" s="1">
        <v>53.7881293484594</v>
      </c>
      <c r="J488" s="56">
        <v>0.31147540983606548</v>
      </c>
      <c r="K488" s="1">
        <v>41.153819789560252</v>
      </c>
      <c r="L488" s="56">
        <v>0.36842105263157893</v>
      </c>
      <c r="M488" s="1">
        <v>173.61551071505423</v>
      </c>
      <c r="N488" s="56">
        <v>0.33030210657175513</v>
      </c>
    </row>
    <row r="489" spans="2:14" x14ac:dyDescent="0.25">
      <c r="B489" s="61"/>
      <c r="C489" s="55"/>
      <c r="D489" s="42" t="s">
        <v>366</v>
      </c>
      <c r="F489" s="56">
        <v>0</v>
      </c>
      <c r="G489" s="1">
        <v>2.7268697471541548</v>
      </c>
      <c r="H489" s="56">
        <v>2.2988505747126436E-2</v>
      </c>
      <c r="I489" s="1">
        <v>5.6619083524694105</v>
      </c>
      <c r="J489" s="56">
        <v>3.2786885245901627E-2</v>
      </c>
      <c r="K489" s="1">
        <v>4.4093378345957435</v>
      </c>
      <c r="L489" s="56">
        <v>3.9473684210526327E-2</v>
      </c>
      <c r="M489" s="1">
        <v>12.798115934219307</v>
      </c>
      <c r="N489" s="56">
        <v>2.4348312174481527E-2</v>
      </c>
    </row>
    <row r="490" spans="2:14" x14ac:dyDescent="0.25">
      <c r="B490" s="61"/>
      <c r="C490" s="55" t="s">
        <v>370</v>
      </c>
      <c r="D490" s="55"/>
      <c r="E490" s="63">
        <v>122.61614677842104</v>
      </c>
      <c r="F490" s="64">
        <v>5.164319248826308E-2</v>
      </c>
      <c r="G490" s="63">
        <v>118.61883400120573</v>
      </c>
      <c r="H490" s="64">
        <v>0.50289017341040443</v>
      </c>
      <c r="I490" s="63">
        <v>172.68820475031708</v>
      </c>
      <c r="J490" s="64">
        <v>0.34078212290502796</v>
      </c>
      <c r="K490" s="63">
        <v>111.70322514309213</v>
      </c>
      <c r="L490" s="64">
        <v>0.42458100558659212</v>
      </c>
      <c r="M490" s="63">
        <v>525.62641067303593</v>
      </c>
      <c r="N490" s="64">
        <v>0.1555107723884725</v>
      </c>
    </row>
    <row r="491" spans="2:14" x14ac:dyDescent="0.25">
      <c r="B491" s="61"/>
      <c r="C491" s="55" t="s">
        <v>6</v>
      </c>
      <c r="D491" s="42" t="s">
        <v>363</v>
      </c>
      <c r="F491" s="56">
        <v>0</v>
      </c>
      <c r="H491" s="56">
        <v>0</v>
      </c>
      <c r="I491" s="1">
        <v>2.8309541762347052</v>
      </c>
      <c r="J491" s="56">
        <v>0.2</v>
      </c>
      <c r="L491" s="56">
        <v>0</v>
      </c>
      <c r="M491" s="1">
        <v>2.8309541762347052</v>
      </c>
      <c r="N491" s="56">
        <v>0.10062070328540659</v>
      </c>
    </row>
    <row r="492" spans="2:14" x14ac:dyDescent="0.25">
      <c r="B492" s="61"/>
      <c r="C492" s="55"/>
      <c r="D492" s="42" t="s">
        <v>360</v>
      </c>
      <c r="E492" s="1">
        <v>11.146922434401912</v>
      </c>
      <c r="F492" s="56">
        <v>1</v>
      </c>
      <c r="H492" s="56">
        <v>0</v>
      </c>
      <c r="J492" s="56">
        <v>0</v>
      </c>
      <c r="L492" s="56">
        <v>0</v>
      </c>
      <c r="M492" s="1">
        <v>11.146922434401912</v>
      </c>
      <c r="N492" s="56">
        <v>0.39619545389787608</v>
      </c>
    </row>
    <row r="493" spans="2:14" x14ac:dyDescent="0.25">
      <c r="B493" s="61"/>
      <c r="C493" s="55"/>
      <c r="D493" s="42" t="s">
        <v>369</v>
      </c>
      <c r="F493" s="56">
        <v>0</v>
      </c>
      <c r="H493" s="56">
        <v>0</v>
      </c>
      <c r="I493" s="1">
        <v>2.8309541762347052</v>
      </c>
      <c r="J493" s="56">
        <v>0.2</v>
      </c>
      <c r="L493" s="56">
        <v>0</v>
      </c>
      <c r="M493" s="1">
        <v>2.8309541762347052</v>
      </c>
      <c r="N493" s="56">
        <v>0.10062070328540659</v>
      </c>
    </row>
    <row r="494" spans="2:14" x14ac:dyDescent="0.25">
      <c r="B494" s="61"/>
      <c r="C494" s="55"/>
      <c r="D494" s="42" t="s">
        <v>362</v>
      </c>
      <c r="F494" s="56">
        <v>0</v>
      </c>
      <c r="G494" s="1">
        <v>1.3634348735770774</v>
      </c>
      <c r="H494" s="56">
        <v>1</v>
      </c>
      <c r="I494" s="1">
        <v>8.4928625287041157</v>
      </c>
      <c r="J494" s="56">
        <v>0.6</v>
      </c>
      <c r="K494" s="1">
        <v>1.4697792781985812</v>
      </c>
      <c r="L494" s="56">
        <v>1</v>
      </c>
      <c r="M494" s="1">
        <v>11.326076680479774</v>
      </c>
      <c r="N494" s="56">
        <v>0.40256313953131068</v>
      </c>
    </row>
    <row r="495" spans="2:14" x14ac:dyDescent="0.25">
      <c r="B495" s="61"/>
      <c r="C495" s="55" t="s">
        <v>371</v>
      </c>
      <c r="D495" s="55"/>
      <c r="E495" s="63">
        <v>11.146922434401912</v>
      </c>
      <c r="F495" s="64">
        <v>4.6948356807511886E-3</v>
      </c>
      <c r="G495" s="63">
        <v>1.3634348735770774</v>
      </c>
      <c r="H495" s="64">
        <v>5.7803468208092474E-3</v>
      </c>
      <c r="I495" s="63">
        <v>14.154770881173526</v>
      </c>
      <c r="J495" s="64">
        <v>2.793296089385474E-2</v>
      </c>
      <c r="K495" s="63">
        <v>1.4697792781985812</v>
      </c>
      <c r="L495" s="64">
        <v>5.5865921787709516E-3</v>
      </c>
      <c r="M495" s="63">
        <v>28.134907467351098</v>
      </c>
      <c r="N495" s="64">
        <v>8.3239371205180938E-3</v>
      </c>
    </row>
    <row r="496" spans="2:14" x14ac:dyDescent="0.25">
      <c r="B496" s="61"/>
      <c r="C496" s="55" t="s">
        <v>5</v>
      </c>
      <c r="D496" s="42" t="s">
        <v>360</v>
      </c>
      <c r="E496" s="1">
        <v>11.146922434401912</v>
      </c>
      <c r="F496" s="56">
        <v>1</v>
      </c>
      <c r="H496" s="56">
        <v>0</v>
      </c>
      <c r="J496" s="56">
        <v>0</v>
      </c>
      <c r="L496" s="56">
        <v>0</v>
      </c>
      <c r="M496" s="1">
        <v>11.146922434401912</v>
      </c>
      <c r="N496" s="56">
        <v>0.37922108691538159</v>
      </c>
    </row>
    <row r="497" spans="2:14" x14ac:dyDescent="0.25">
      <c r="B497" s="61"/>
      <c r="C497" s="55"/>
      <c r="D497" s="42" t="s">
        <v>362</v>
      </c>
      <c r="F497" s="56">
        <v>0</v>
      </c>
      <c r="G497" s="1">
        <v>5.4537394943083095</v>
      </c>
      <c r="H497" s="56">
        <v>1</v>
      </c>
      <c r="I497" s="1">
        <v>8.4928625287041157</v>
      </c>
      <c r="J497" s="56">
        <v>0.75</v>
      </c>
      <c r="K497" s="1">
        <v>1.4697792781985812</v>
      </c>
      <c r="L497" s="56">
        <v>1</v>
      </c>
      <c r="M497" s="1">
        <v>15.416381301211006</v>
      </c>
      <c r="N497" s="56">
        <v>0.52446914453306515</v>
      </c>
    </row>
    <row r="498" spans="2:14" x14ac:dyDescent="0.25">
      <c r="B498" s="61"/>
      <c r="C498" s="55"/>
      <c r="D498" s="42" t="s">
        <v>366</v>
      </c>
      <c r="F498" s="56">
        <v>0</v>
      </c>
      <c r="H498" s="56">
        <v>0</v>
      </c>
      <c r="I498" s="1">
        <v>2.8309541762347052</v>
      </c>
      <c r="J498" s="56">
        <v>0.25</v>
      </c>
      <c r="L498" s="56">
        <v>0</v>
      </c>
      <c r="M498" s="1">
        <v>2.8309541762347052</v>
      </c>
      <c r="N498" s="56">
        <v>9.6309768551553168E-2</v>
      </c>
    </row>
    <row r="499" spans="2:14" x14ac:dyDescent="0.25">
      <c r="B499" s="57"/>
      <c r="C499" s="55" t="s">
        <v>368</v>
      </c>
      <c r="D499" s="55"/>
      <c r="E499" s="63">
        <v>11.146922434401912</v>
      </c>
      <c r="F499" s="64">
        <v>4.6948356807511886E-3</v>
      </c>
      <c r="G499" s="63">
        <v>5.4537394943083095</v>
      </c>
      <c r="H499" s="64">
        <v>2.312138728323699E-2</v>
      </c>
      <c r="I499" s="63">
        <v>11.323816704938821</v>
      </c>
      <c r="J499" s="64">
        <v>2.2346368715083793E-2</v>
      </c>
      <c r="K499" s="63">
        <v>1.4697792781985812</v>
      </c>
      <c r="L499" s="64">
        <v>5.5865921787709516E-3</v>
      </c>
      <c r="M499" s="63">
        <v>29.394257911847625</v>
      </c>
      <c r="N499" s="64">
        <v>8.696526009422393E-3</v>
      </c>
    </row>
    <row r="500" spans="2:14" x14ac:dyDescent="0.25">
      <c r="B500" s="58" t="s">
        <v>40</v>
      </c>
      <c r="C500" s="58"/>
      <c r="D500" s="58"/>
      <c r="E500" s="59">
        <v>2374.2944785275995</v>
      </c>
      <c r="F500" s="60">
        <v>4.5535557269834791E-2</v>
      </c>
      <c r="G500" s="59">
        <v>235.87423312883445</v>
      </c>
      <c r="H500" s="60">
        <v>1.715192675125593E-2</v>
      </c>
      <c r="I500" s="59">
        <v>506.7407975460124</v>
      </c>
      <c r="J500" s="60">
        <v>3.3895505008060281E-2</v>
      </c>
      <c r="K500" s="59">
        <v>263.09049079754595</v>
      </c>
      <c r="L500" s="60">
        <v>2.3808905836303587E-2</v>
      </c>
      <c r="M500" s="59">
        <v>3379.9999999999927</v>
      </c>
      <c r="N500" s="60">
        <v>3.6781597512846771E-2</v>
      </c>
    </row>
    <row r="501" spans="2:14" x14ac:dyDescent="0.25">
      <c r="B501" s="61" t="s">
        <v>4</v>
      </c>
      <c r="C501" s="55" t="s">
        <v>2</v>
      </c>
      <c r="D501" s="42" t="s">
        <v>363</v>
      </c>
      <c r="F501" s="56">
        <v>0</v>
      </c>
      <c r="G501" s="1">
        <v>77.988797610156865</v>
      </c>
      <c r="H501" s="56">
        <v>8.9552238805970144E-2</v>
      </c>
      <c r="I501" s="1">
        <v>50.276099305225522</v>
      </c>
      <c r="J501" s="56">
        <v>4.8192771084337345E-2</v>
      </c>
      <c r="K501" s="1">
        <v>50.499976868221566</v>
      </c>
      <c r="L501" s="56">
        <v>6.1538461538461521E-2</v>
      </c>
      <c r="M501" s="1">
        <v>178.76487378360395</v>
      </c>
      <c r="N501" s="56">
        <v>2.9579587109720119E-2</v>
      </c>
    </row>
    <row r="502" spans="2:14" x14ac:dyDescent="0.25">
      <c r="B502" s="61"/>
      <c r="C502" s="55"/>
      <c r="D502" s="42" t="s">
        <v>361</v>
      </c>
      <c r="E502" s="1">
        <v>17.233296949503075</v>
      </c>
      <c r="F502" s="56">
        <v>5.2083333333333226E-3</v>
      </c>
      <c r="G502" s="1">
        <v>25.996265870052284</v>
      </c>
      <c r="H502" s="56">
        <v>2.9850746268656709E-2</v>
      </c>
      <c r="I502" s="1">
        <v>50.276099305225522</v>
      </c>
      <c r="J502" s="56">
        <v>4.8192771084337345E-2</v>
      </c>
      <c r="K502" s="1">
        <v>25.249988434110783</v>
      </c>
      <c r="L502" s="56">
        <v>3.0769230769230761E-2</v>
      </c>
      <c r="M502" s="1">
        <v>118.75565055889166</v>
      </c>
      <c r="N502" s="56">
        <v>1.9650074626687664E-2</v>
      </c>
    </row>
    <row r="503" spans="2:14" x14ac:dyDescent="0.25">
      <c r="B503" s="61"/>
      <c r="C503" s="55"/>
      <c r="D503" s="42" t="s">
        <v>360</v>
      </c>
      <c r="E503" s="1">
        <v>3050.2935600620508</v>
      </c>
      <c r="F503" s="56">
        <v>0.921875</v>
      </c>
      <c r="G503" s="1">
        <v>389.94398805078441</v>
      </c>
      <c r="H503" s="56">
        <v>0.44776119402985082</v>
      </c>
      <c r="I503" s="1">
        <v>603.31319166270623</v>
      </c>
      <c r="J503" s="56">
        <v>0.57831325301204817</v>
      </c>
      <c r="K503" s="1">
        <v>403.99981494577275</v>
      </c>
      <c r="L503" s="56">
        <v>0.49230769230769245</v>
      </c>
      <c r="M503" s="1">
        <v>4447.5505547213143</v>
      </c>
      <c r="N503" s="56">
        <v>0.73592035322058524</v>
      </c>
    </row>
    <row r="504" spans="2:14" x14ac:dyDescent="0.25">
      <c r="B504" s="61"/>
      <c r="C504" s="55"/>
      <c r="D504" s="42" t="s">
        <v>369</v>
      </c>
      <c r="E504" s="1">
        <v>34.466593899006149</v>
      </c>
      <c r="F504" s="56">
        <v>1.0416666666666645E-2</v>
      </c>
      <c r="G504" s="1">
        <v>25.996265870052284</v>
      </c>
      <c r="H504" s="56">
        <v>2.9850746268656709E-2</v>
      </c>
      <c r="I504" s="1">
        <v>12.56902482630638</v>
      </c>
      <c r="J504" s="56">
        <v>1.2048192771084336E-2</v>
      </c>
      <c r="K504" s="1">
        <v>12.624994217055391</v>
      </c>
      <c r="L504" s="56">
        <v>1.538461538461538E-2</v>
      </c>
      <c r="M504" s="1">
        <v>85.656878812420203</v>
      </c>
      <c r="N504" s="56">
        <v>1.4173338725625583E-2</v>
      </c>
    </row>
    <row r="505" spans="2:14" x14ac:dyDescent="0.25">
      <c r="B505" s="61"/>
      <c r="C505" s="55"/>
      <c r="D505" s="42" t="s">
        <v>365</v>
      </c>
      <c r="E505" s="1">
        <v>17.233296949503075</v>
      </c>
      <c r="F505" s="56">
        <v>5.2083333333333226E-3</v>
      </c>
      <c r="H505" s="56">
        <v>0</v>
      </c>
      <c r="J505" s="56">
        <v>0</v>
      </c>
      <c r="K505" s="1">
        <v>25.249988434110783</v>
      </c>
      <c r="L505" s="56">
        <v>3.0769230769230761E-2</v>
      </c>
      <c r="M505" s="1">
        <v>42.483285383613861</v>
      </c>
      <c r="N505" s="56">
        <v>7.0295579557361721E-3</v>
      </c>
    </row>
    <row r="506" spans="2:14" x14ac:dyDescent="0.25">
      <c r="B506" s="61"/>
      <c r="C506" s="55"/>
      <c r="D506" s="42" t="s">
        <v>364</v>
      </c>
      <c r="F506" s="56">
        <v>0</v>
      </c>
      <c r="G506" s="1">
        <v>25.996265870052284</v>
      </c>
      <c r="H506" s="56">
        <v>2.9850746268656709E-2</v>
      </c>
      <c r="I506" s="1">
        <v>37.707074478919139</v>
      </c>
      <c r="J506" s="56">
        <v>3.614457831325301E-2</v>
      </c>
      <c r="K506" s="1">
        <v>12.624994217055391</v>
      </c>
      <c r="L506" s="56">
        <v>1.538461538461538E-2</v>
      </c>
      <c r="M506" s="1">
        <v>76.328334566026811</v>
      </c>
      <c r="N506" s="56">
        <v>1.2629777726740017E-2</v>
      </c>
    </row>
    <row r="507" spans="2:14" x14ac:dyDescent="0.25">
      <c r="B507" s="61"/>
      <c r="C507" s="55"/>
      <c r="D507" s="42" t="s">
        <v>362</v>
      </c>
      <c r="E507" s="1">
        <v>189.56626644453385</v>
      </c>
      <c r="F507" s="56">
        <v>5.7291666666666553E-2</v>
      </c>
      <c r="G507" s="1">
        <v>285.95892457057522</v>
      </c>
      <c r="H507" s="56">
        <v>0.32835820895522394</v>
      </c>
      <c r="I507" s="1">
        <v>251.38049652612767</v>
      </c>
      <c r="J507" s="56">
        <v>0.2409638554216868</v>
      </c>
      <c r="K507" s="1">
        <v>265.12487855816318</v>
      </c>
      <c r="L507" s="56">
        <v>0.32307692307692293</v>
      </c>
      <c r="M507" s="1">
        <v>992.03056609939995</v>
      </c>
      <c r="N507" s="56">
        <v>0.16414776529847297</v>
      </c>
    </row>
    <row r="508" spans="2:14" x14ac:dyDescent="0.25">
      <c r="B508" s="61"/>
      <c r="C508" s="55"/>
      <c r="D508" s="42" t="s">
        <v>366</v>
      </c>
      <c r="F508" s="56">
        <v>0</v>
      </c>
      <c r="G508" s="1">
        <v>38.994398805078426</v>
      </c>
      <c r="H508" s="56">
        <v>4.4776119402985065E-2</v>
      </c>
      <c r="I508" s="1">
        <v>37.707074478919139</v>
      </c>
      <c r="J508" s="56">
        <v>3.614457831325301E-2</v>
      </c>
      <c r="K508" s="1">
        <v>25.249988434110783</v>
      </c>
      <c r="L508" s="56">
        <v>3.0769230769230761E-2</v>
      </c>
      <c r="M508" s="1">
        <v>101.95146171810833</v>
      </c>
      <c r="N508" s="56">
        <v>1.686954533643217E-2</v>
      </c>
    </row>
    <row r="509" spans="2:14" x14ac:dyDescent="0.25">
      <c r="B509" s="61"/>
      <c r="C509" s="55" t="s">
        <v>367</v>
      </c>
      <c r="D509" s="55"/>
      <c r="E509" s="63">
        <v>3308.7930143045974</v>
      </c>
      <c r="F509" s="64">
        <v>0.92753623188405798</v>
      </c>
      <c r="G509" s="63">
        <v>870.8749066467517</v>
      </c>
      <c r="H509" s="64">
        <v>0.47857142857142854</v>
      </c>
      <c r="I509" s="63">
        <v>1043.2290605834296</v>
      </c>
      <c r="J509" s="64">
        <v>0.62878787878787878</v>
      </c>
      <c r="K509" s="63">
        <v>820.62462410860064</v>
      </c>
      <c r="L509" s="64">
        <v>0.57522123893805321</v>
      </c>
      <c r="M509" s="63">
        <v>6043.5216056433792</v>
      </c>
      <c r="N509" s="64">
        <v>0.71328785713732556</v>
      </c>
    </row>
    <row r="510" spans="2:14" x14ac:dyDescent="0.25">
      <c r="B510" s="61"/>
      <c r="C510" s="55" t="s">
        <v>3</v>
      </c>
      <c r="D510" s="42" t="s">
        <v>363</v>
      </c>
      <c r="E510" s="1">
        <v>17.233296949503075</v>
      </c>
      <c r="F510" s="56">
        <v>7.6923076923076913E-2</v>
      </c>
      <c r="G510" s="1">
        <v>493.9290515309936</v>
      </c>
      <c r="H510" s="56">
        <v>0.54285714285714282</v>
      </c>
      <c r="I510" s="1">
        <v>238.81147169982128</v>
      </c>
      <c r="J510" s="56">
        <v>0.43181818181818177</v>
      </c>
      <c r="K510" s="1">
        <v>265.12487855816318</v>
      </c>
      <c r="L510" s="56">
        <v>0.43749999999999994</v>
      </c>
      <c r="M510" s="1">
        <v>1015.0986987384811</v>
      </c>
      <c r="N510" s="56">
        <v>0.44270637262465218</v>
      </c>
    </row>
    <row r="511" spans="2:14" x14ac:dyDescent="0.25">
      <c r="B511" s="61"/>
      <c r="C511" s="55"/>
      <c r="D511" s="42" t="s">
        <v>360</v>
      </c>
      <c r="E511" s="1">
        <v>155.09967254552768</v>
      </c>
      <c r="F511" s="56">
        <v>0.69230769230769229</v>
      </c>
      <c r="G511" s="1">
        <v>90.986930545183014</v>
      </c>
      <c r="H511" s="56">
        <v>9.9999999999999978E-2</v>
      </c>
      <c r="I511" s="1">
        <v>12.56902482630638</v>
      </c>
      <c r="J511" s="56">
        <v>2.2727272727272721E-2</v>
      </c>
      <c r="K511" s="1">
        <v>63.124971085276954</v>
      </c>
      <c r="L511" s="56">
        <v>0.10416666666666667</v>
      </c>
      <c r="M511" s="1">
        <v>321.78059900229403</v>
      </c>
      <c r="N511" s="56">
        <v>0.14033543924578878</v>
      </c>
    </row>
    <row r="512" spans="2:14" x14ac:dyDescent="0.25">
      <c r="B512" s="61"/>
      <c r="C512" s="55"/>
      <c r="D512" s="42" t="s">
        <v>369</v>
      </c>
      <c r="E512" s="1">
        <v>17.233296949503075</v>
      </c>
      <c r="F512" s="56">
        <v>7.6923076923076913E-2</v>
      </c>
      <c r="H512" s="56">
        <v>0</v>
      </c>
      <c r="I512" s="1">
        <v>50.276099305225522</v>
      </c>
      <c r="J512" s="56">
        <v>9.0909090909090884E-2</v>
      </c>
      <c r="L512" s="56">
        <v>0</v>
      </c>
      <c r="M512" s="1">
        <v>67.5093962547286</v>
      </c>
      <c r="N512" s="56">
        <v>2.944229952334014E-2</v>
      </c>
    </row>
    <row r="513" spans="2:14" x14ac:dyDescent="0.25">
      <c r="B513" s="61"/>
      <c r="C513" s="55"/>
      <c r="D513" s="42" t="s">
        <v>362</v>
      </c>
      <c r="E513" s="1">
        <v>34.466593899006149</v>
      </c>
      <c r="F513" s="56">
        <v>0.15384615384615383</v>
      </c>
      <c r="G513" s="1">
        <v>324.95332337565367</v>
      </c>
      <c r="H513" s="56">
        <v>0.35714285714285715</v>
      </c>
      <c r="I513" s="1">
        <v>238.81147169982128</v>
      </c>
      <c r="J513" s="56">
        <v>0.43181818181818177</v>
      </c>
      <c r="K513" s="1">
        <v>265.12487855816318</v>
      </c>
      <c r="L513" s="56">
        <v>0.43749999999999994</v>
      </c>
      <c r="M513" s="1">
        <v>863.35626753264432</v>
      </c>
      <c r="N513" s="56">
        <v>0.37652823509392069</v>
      </c>
    </row>
    <row r="514" spans="2:14" x14ac:dyDescent="0.25">
      <c r="B514" s="61"/>
      <c r="C514" s="55"/>
      <c r="D514" s="42" t="s">
        <v>366</v>
      </c>
      <c r="F514" s="56">
        <v>0</v>
      </c>
      <c r="H514" s="56">
        <v>0</v>
      </c>
      <c r="I514" s="1">
        <v>12.56902482630638</v>
      </c>
      <c r="J514" s="56">
        <v>2.2727272727272721E-2</v>
      </c>
      <c r="K514" s="1">
        <v>12.624994217055391</v>
      </c>
      <c r="L514" s="56">
        <v>2.0833333333333336E-2</v>
      </c>
      <c r="M514" s="1">
        <v>25.19401904336177</v>
      </c>
      <c r="N514" s="56">
        <v>1.0987653512298096E-2</v>
      </c>
    </row>
    <row r="515" spans="2:14" x14ac:dyDescent="0.25">
      <c r="B515" s="61"/>
      <c r="C515" s="55" t="s">
        <v>370</v>
      </c>
      <c r="D515" s="55"/>
      <c r="E515" s="63">
        <v>224.03286034353999</v>
      </c>
      <c r="F515" s="64">
        <v>6.2801932367149635E-2</v>
      </c>
      <c r="G515" s="63">
        <v>909.86930545183031</v>
      </c>
      <c r="H515" s="64">
        <v>0.50000000000000011</v>
      </c>
      <c r="I515" s="63">
        <v>553.0370923574809</v>
      </c>
      <c r="J515" s="64">
        <v>0.33333333333333343</v>
      </c>
      <c r="K515" s="63">
        <v>605.99972241865873</v>
      </c>
      <c r="L515" s="64">
        <v>0.42477876106194684</v>
      </c>
      <c r="M515" s="63">
        <v>2292.93898057151</v>
      </c>
      <c r="N515" s="64">
        <v>0.27062458591548</v>
      </c>
    </row>
    <row r="516" spans="2:14" x14ac:dyDescent="0.25">
      <c r="B516" s="61"/>
      <c r="C516" s="55" t="s">
        <v>6</v>
      </c>
      <c r="D516" s="42" t="s">
        <v>363</v>
      </c>
      <c r="F516" s="56">
        <v>0</v>
      </c>
      <c r="G516" s="1">
        <v>25.996265870052284</v>
      </c>
      <c r="H516" s="56">
        <v>0.66666666666666663</v>
      </c>
      <c r="I516" s="1">
        <v>25.138049652612761</v>
      </c>
      <c r="J516" s="56">
        <v>0.5</v>
      </c>
      <c r="M516" s="1">
        <v>51.134315522665048</v>
      </c>
      <c r="N516" s="56">
        <v>0.48011730937804292</v>
      </c>
    </row>
    <row r="517" spans="2:14" x14ac:dyDescent="0.25">
      <c r="B517" s="61"/>
      <c r="C517" s="55"/>
      <c r="D517" s="42" t="s">
        <v>360</v>
      </c>
      <c r="E517" s="1">
        <v>17.233296949503075</v>
      </c>
      <c r="F517" s="56">
        <v>1</v>
      </c>
      <c r="H517" s="56">
        <v>0</v>
      </c>
      <c r="J517" s="56">
        <v>0</v>
      </c>
      <c r="M517" s="1">
        <v>17.233296949503075</v>
      </c>
      <c r="N517" s="56">
        <v>0.16180922886199264</v>
      </c>
    </row>
    <row r="518" spans="2:14" x14ac:dyDescent="0.25">
      <c r="B518" s="61"/>
      <c r="C518" s="55"/>
      <c r="D518" s="42" t="s">
        <v>362</v>
      </c>
      <c r="F518" s="56">
        <v>0</v>
      </c>
      <c r="G518" s="1">
        <v>12.998132935026142</v>
      </c>
      <c r="H518" s="56">
        <v>0.33333333333333331</v>
      </c>
      <c r="I518" s="1">
        <v>25.138049652612761</v>
      </c>
      <c r="J518" s="56">
        <v>0.5</v>
      </c>
      <c r="M518" s="1">
        <v>38.136182587638899</v>
      </c>
      <c r="N518" s="56">
        <v>0.35807346175996446</v>
      </c>
    </row>
    <row r="519" spans="2:14" x14ac:dyDescent="0.25">
      <c r="B519" s="61"/>
      <c r="C519" s="55" t="s">
        <v>371</v>
      </c>
      <c r="D519" s="55"/>
      <c r="E519" s="63">
        <v>17.233296949503075</v>
      </c>
      <c r="F519" s="64">
        <v>4.8309178743961255E-3</v>
      </c>
      <c r="G519" s="63">
        <v>38.994398805078426</v>
      </c>
      <c r="H519" s="64">
        <v>2.1428571428571422E-2</v>
      </c>
      <c r="I519" s="63">
        <v>50.276099305225522</v>
      </c>
      <c r="J519" s="64">
        <v>3.03030303030303E-2</v>
      </c>
      <c r="K519" s="63"/>
      <c r="L519" s="64">
        <v>0</v>
      </c>
      <c r="M519" s="63">
        <v>106.50379505980702</v>
      </c>
      <c r="N519" s="64">
        <v>1.2570131905256136E-2</v>
      </c>
    </row>
    <row r="520" spans="2:14" x14ac:dyDescent="0.25">
      <c r="B520" s="61"/>
      <c r="C520" s="55" t="s">
        <v>5</v>
      </c>
      <c r="D520" s="42" t="s">
        <v>362</v>
      </c>
      <c r="E520" s="1">
        <v>17.233296949503075</v>
      </c>
      <c r="F520" s="56">
        <v>1</v>
      </c>
      <c r="I520" s="1">
        <v>12.56902482630638</v>
      </c>
      <c r="J520" s="56">
        <v>1</v>
      </c>
      <c r="M520" s="1">
        <v>29.802321775809453</v>
      </c>
      <c r="N520" s="56">
        <v>1</v>
      </c>
    </row>
    <row r="521" spans="2:14" x14ac:dyDescent="0.25">
      <c r="B521" s="57"/>
      <c r="C521" s="55" t="s">
        <v>368</v>
      </c>
      <c r="D521" s="55"/>
      <c r="E521" s="63">
        <v>17.233296949503075</v>
      </c>
      <c r="F521" s="64">
        <v>4.8309178743961255E-3</v>
      </c>
      <c r="G521" s="63"/>
      <c r="H521" s="64">
        <v>0</v>
      </c>
      <c r="I521" s="63">
        <v>12.56902482630638</v>
      </c>
      <c r="J521" s="64">
        <v>7.5757575757575751E-3</v>
      </c>
      <c r="K521" s="63"/>
      <c r="L521" s="64">
        <v>0</v>
      </c>
      <c r="M521" s="63">
        <v>29.802321775809453</v>
      </c>
      <c r="N521" s="64">
        <v>3.5174250419381338E-3</v>
      </c>
    </row>
    <row r="522" spans="2:14" x14ac:dyDescent="0.25">
      <c r="B522" s="58" t="s">
        <v>41</v>
      </c>
      <c r="C522" s="58"/>
      <c r="D522" s="58"/>
      <c r="E522" s="59">
        <v>3567.2924685471439</v>
      </c>
      <c r="F522" s="60">
        <v>6.8415544899263672E-2</v>
      </c>
      <c r="G522" s="59">
        <v>1819.7386109036604</v>
      </c>
      <c r="H522" s="60">
        <v>0.13232485357399679</v>
      </c>
      <c r="I522" s="59">
        <v>1659.1112770724424</v>
      </c>
      <c r="J522" s="60">
        <v>0.11097668645049634</v>
      </c>
      <c r="K522" s="59">
        <v>1426.6243465272594</v>
      </c>
      <c r="L522" s="60">
        <v>0.12910525434529496</v>
      </c>
      <c r="M522" s="59">
        <v>8472.7667030505072</v>
      </c>
      <c r="N522" s="60">
        <v>9.220174399167283E-2</v>
      </c>
    </row>
    <row r="523" spans="2:14" x14ac:dyDescent="0.25">
      <c r="B523" s="61" t="s">
        <v>14</v>
      </c>
      <c r="C523" s="55" t="s">
        <v>2</v>
      </c>
      <c r="D523" s="42" t="s">
        <v>363</v>
      </c>
      <c r="F523" s="56">
        <v>0</v>
      </c>
      <c r="G523" s="1">
        <v>6.851603053435114</v>
      </c>
      <c r="H523" s="56">
        <v>4.4444444444444446E-2</v>
      </c>
      <c r="I523" s="1">
        <v>8.3455616139585604</v>
      </c>
      <c r="J523" s="56">
        <v>3.9215686274509803E-2</v>
      </c>
      <c r="K523" s="1">
        <v>4.002778625954198</v>
      </c>
      <c r="L523" s="56">
        <v>3.0303030303030297E-2</v>
      </c>
      <c r="M523" s="1">
        <v>19.199943293347872</v>
      </c>
      <c r="N523" s="56">
        <v>9.3780253528474421E-3</v>
      </c>
    </row>
    <row r="524" spans="2:14" x14ac:dyDescent="0.25">
      <c r="B524" s="61"/>
      <c r="C524" s="55"/>
      <c r="D524" s="42" t="s">
        <v>361</v>
      </c>
      <c r="E524" s="1">
        <v>20.461700663246148</v>
      </c>
      <c r="F524" s="56">
        <v>1.3215859030836994E-2</v>
      </c>
      <c r="G524" s="1">
        <v>13.703206106870228</v>
      </c>
      <c r="H524" s="56">
        <v>8.8888888888888892E-2</v>
      </c>
      <c r="I524" s="1">
        <v>8.3455616139585604</v>
      </c>
      <c r="J524" s="56">
        <v>3.9215686274509803E-2</v>
      </c>
      <c r="K524" s="1">
        <v>20.013893129770992</v>
      </c>
      <c r="L524" s="56">
        <v>0.15151515151515149</v>
      </c>
      <c r="M524" s="1">
        <v>62.524361513845925</v>
      </c>
      <c r="N524" s="56">
        <v>3.05394155851803E-2</v>
      </c>
    </row>
    <row r="525" spans="2:14" x14ac:dyDescent="0.25">
      <c r="B525" s="61"/>
      <c r="C525" s="55"/>
      <c r="D525" s="42" t="s">
        <v>360</v>
      </c>
      <c r="E525" s="1">
        <v>1466.4218808659753</v>
      </c>
      <c r="F525" s="56">
        <v>0.94713656387665213</v>
      </c>
      <c r="G525" s="1">
        <v>61.664427480916025</v>
      </c>
      <c r="H525" s="56">
        <v>0.39999999999999997</v>
      </c>
      <c r="I525" s="1">
        <v>121.01064340239908</v>
      </c>
      <c r="J525" s="56">
        <v>0.56862745098039202</v>
      </c>
      <c r="K525" s="1">
        <v>32.022229007633591</v>
      </c>
      <c r="L525" s="56">
        <v>0.24242424242424243</v>
      </c>
      <c r="M525" s="1">
        <v>1681.1191807569239</v>
      </c>
      <c r="N525" s="56">
        <v>0.82112629487602662</v>
      </c>
    </row>
    <row r="526" spans="2:14" x14ac:dyDescent="0.25">
      <c r="B526" s="61"/>
      <c r="C526" s="55"/>
      <c r="D526" s="42" t="s">
        <v>369</v>
      </c>
      <c r="F526" s="56">
        <v>0</v>
      </c>
      <c r="H526" s="56">
        <v>0</v>
      </c>
      <c r="I526" s="1">
        <v>4.1727808069792802</v>
      </c>
      <c r="J526" s="56">
        <v>1.9607843137254902E-2</v>
      </c>
      <c r="K526" s="1">
        <v>4.002778625954198</v>
      </c>
      <c r="L526" s="56">
        <v>3.0303030303030297E-2</v>
      </c>
      <c r="M526" s="1">
        <v>8.1755594329334791</v>
      </c>
      <c r="N526" s="56">
        <v>3.9932724000453163E-3</v>
      </c>
    </row>
    <row r="527" spans="2:14" x14ac:dyDescent="0.25">
      <c r="B527" s="61"/>
      <c r="C527" s="55"/>
      <c r="D527" s="42" t="s">
        <v>365</v>
      </c>
      <c r="E527" s="1">
        <v>20.461700663246148</v>
      </c>
      <c r="F527" s="56">
        <v>1.3215859030836994E-2</v>
      </c>
      <c r="G527" s="1">
        <v>3.425801526717557</v>
      </c>
      <c r="H527" s="56">
        <v>2.2222222222222223E-2</v>
      </c>
      <c r="J527" s="56">
        <v>0</v>
      </c>
      <c r="L527" s="56">
        <v>0</v>
      </c>
      <c r="M527" s="1">
        <v>23.887502189963705</v>
      </c>
      <c r="N527" s="56">
        <v>1.1667617853397146E-2</v>
      </c>
    </row>
    <row r="528" spans="2:14" x14ac:dyDescent="0.25">
      <c r="B528" s="61"/>
      <c r="C528" s="55"/>
      <c r="D528" s="42" t="s">
        <v>364</v>
      </c>
      <c r="F528" s="56">
        <v>0</v>
      </c>
      <c r="G528" s="1">
        <v>17.129007633587786</v>
      </c>
      <c r="H528" s="56">
        <v>0.11111111111111112</v>
      </c>
      <c r="I528" s="1">
        <v>4.1727808069792802</v>
      </c>
      <c r="J528" s="56">
        <v>1.9607843137254902E-2</v>
      </c>
      <c r="L528" s="56">
        <v>0</v>
      </c>
      <c r="M528" s="1">
        <v>21.301788440567066</v>
      </c>
      <c r="N528" s="56">
        <v>1.0404651149456446E-2</v>
      </c>
    </row>
    <row r="529" spans="2:14" x14ac:dyDescent="0.25">
      <c r="B529" s="61"/>
      <c r="C529" s="55"/>
      <c r="D529" s="42" t="s">
        <v>362</v>
      </c>
      <c r="E529" s="1">
        <v>40.923401326492304</v>
      </c>
      <c r="F529" s="56">
        <v>2.6431718061673992E-2</v>
      </c>
      <c r="G529" s="1">
        <v>47.961221374045799</v>
      </c>
      <c r="H529" s="56">
        <v>0.31111111111111112</v>
      </c>
      <c r="I529" s="1">
        <v>62.591712104689222</v>
      </c>
      <c r="J529" s="56">
        <v>0.29411764705882365</v>
      </c>
      <c r="K529" s="1">
        <v>72.050015267175567</v>
      </c>
      <c r="L529" s="56">
        <v>0.54545454545454541</v>
      </c>
      <c r="M529" s="1">
        <v>223.52635007240292</v>
      </c>
      <c r="N529" s="56">
        <v>0.10917926922912953</v>
      </c>
    </row>
    <row r="530" spans="2:14" x14ac:dyDescent="0.25">
      <c r="B530" s="61"/>
      <c r="C530" s="55"/>
      <c r="D530" s="42" t="s">
        <v>366</v>
      </c>
      <c r="F530" s="56">
        <v>0</v>
      </c>
      <c r="G530" s="1">
        <v>3.425801526717557</v>
      </c>
      <c r="H530" s="56">
        <v>2.2222222222222223E-2</v>
      </c>
      <c r="I530" s="1">
        <v>4.1727808069792802</v>
      </c>
      <c r="J530" s="56">
        <v>1.9607843137254902E-2</v>
      </c>
      <c r="L530" s="56">
        <v>0</v>
      </c>
      <c r="M530" s="1">
        <v>7.5985823336968377</v>
      </c>
      <c r="N530" s="56">
        <v>3.7114535539173542E-3</v>
      </c>
    </row>
    <row r="531" spans="2:14" x14ac:dyDescent="0.25">
      <c r="B531" s="61"/>
      <c r="C531" s="55" t="s">
        <v>367</v>
      </c>
      <c r="D531" s="55"/>
      <c r="E531" s="63">
        <v>1548.2686835189597</v>
      </c>
      <c r="F531" s="64">
        <v>0.93032786885245911</v>
      </c>
      <c r="G531" s="63">
        <v>154.16106870229007</v>
      </c>
      <c r="H531" s="64">
        <v>0.75</v>
      </c>
      <c r="I531" s="63">
        <v>212.81182115594328</v>
      </c>
      <c r="J531" s="64">
        <v>0.72857142857142854</v>
      </c>
      <c r="K531" s="63">
        <v>132.09169465648856</v>
      </c>
      <c r="L531" s="64">
        <v>0.66</v>
      </c>
      <c r="M531" s="63">
        <v>2047.3332680336814</v>
      </c>
      <c r="N531" s="64">
        <v>0.8667795376941918</v>
      </c>
    </row>
    <row r="532" spans="2:14" x14ac:dyDescent="0.25">
      <c r="B532" s="61"/>
      <c r="C532" s="55" t="s">
        <v>3</v>
      </c>
      <c r="D532" s="42" t="s">
        <v>363</v>
      </c>
      <c r="E532" s="1">
        <v>13.641133775497433</v>
      </c>
      <c r="F532" s="56">
        <v>0.1333333333333333</v>
      </c>
      <c r="G532" s="1">
        <v>13.703206106870228</v>
      </c>
      <c r="H532" s="56">
        <v>0.30769230769230771</v>
      </c>
      <c r="I532" s="1">
        <v>12.518342420937842</v>
      </c>
      <c r="J532" s="56">
        <v>0.16666666666666666</v>
      </c>
      <c r="K532" s="1">
        <v>8.005557251908396</v>
      </c>
      <c r="L532" s="56">
        <v>0.12499999999999997</v>
      </c>
      <c r="M532" s="1">
        <v>47.868239555213904</v>
      </c>
      <c r="N532" s="56">
        <v>0.167372382430372</v>
      </c>
    </row>
    <row r="533" spans="2:14" x14ac:dyDescent="0.25">
      <c r="B533" s="61"/>
      <c r="C533" s="55"/>
      <c r="D533" s="42" t="s">
        <v>360</v>
      </c>
      <c r="E533" s="1">
        <v>47.743968214241022</v>
      </c>
      <c r="F533" s="56">
        <v>0.46666666666666662</v>
      </c>
      <c r="G533" s="1">
        <v>3.425801526717557</v>
      </c>
      <c r="H533" s="56">
        <v>7.6923076923076927E-2</v>
      </c>
      <c r="I533" s="1">
        <v>8.3455616139585604</v>
      </c>
      <c r="J533" s="56">
        <v>0.1111111111111111</v>
      </c>
      <c r="K533" s="1">
        <v>8.005557251908396</v>
      </c>
      <c r="L533" s="56">
        <v>0.12499999999999997</v>
      </c>
      <c r="M533" s="1">
        <v>67.520888606825537</v>
      </c>
      <c r="N533" s="56">
        <v>0.23608831440113426</v>
      </c>
    </row>
    <row r="534" spans="2:14" x14ac:dyDescent="0.25">
      <c r="B534" s="61"/>
      <c r="C534" s="55"/>
      <c r="D534" s="42" t="s">
        <v>365</v>
      </c>
      <c r="E534" s="1">
        <v>13.641133775497433</v>
      </c>
      <c r="F534" s="56">
        <v>0.1333333333333333</v>
      </c>
      <c r="H534" s="56">
        <v>0</v>
      </c>
      <c r="J534" s="56">
        <v>0</v>
      </c>
      <c r="L534" s="56">
        <v>0</v>
      </c>
      <c r="M534" s="1">
        <v>13.641133775497433</v>
      </c>
      <c r="N534" s="56">
        <v>4.7696532821578048E-2</v>
      </c>
    </row>
    <row r="535" spans="2:14" x14ac:dyDescent="0.25">
      <c r="B535" s="61"/>
      <c r="C535" s="55"/>
      <c r="D535" s="42" t="s">
        <v>362</v>
      </c>
      <c r="E535" s="1">
        <v>27.282267550994867</v>
      </c>
      <c r="F535" s="56">
        <v>0.26666666666666661</v>
      </c>
      <c r="G535" s="1">
        <v>27.406412213740456</v>
      </c>
      <c r="H535" s="56">
        <v>0.61538461538461542</v>
      </c>
      <c r="I535" s="1">
        <v>54.246150490730656</v>
      </c>
      <c r="J535" s="56">
        <v>0.72222222222222232</v>
      </c>
      <c r="K535" s="1">
        <v>48.03334351145039</v>
      </c>
      <c r="L535" s="56">
        <v>0.75</v>
      </c>
      <c r="M535" s="1">
        <v>156.96817376691638</v>
      </c>
      <c r="N535" s="56">
        <v>0.54884277034691575</v>
      </c>
    </row>
    <row r="536" spans="2:14" x14ac:dyDescent="0.25">
      <c r="B536" s="61"/>
      <c r="C536" s="55" t="s">
        <v>370</v>
      </c>
      <c r="D536" s="55"/>
      <c r="E536" s="63">
        <v>102.30850331623077</v>
      </c>
      <c r="F536" s="64">
        <v>6.1475409836065545E-2</v>
      </c>
      <c r="G536" s="63">
        <v>44.535419847328242</v>
      </c>
      <c r="H536" s="64">
        <v>0.21666666666666667</v>
      </c>
      <c r="I536" s="63">
        <v>75.110054525627049</v>
      </c>
      <c r="J536" s="64">
        <v>0.25714285714285717</v>
      </c>
      <c r="K536" s="63">
        <v>64.044458015267182</v>
      </c>
      <c r="L536" s="64">
        <v>0.32000000000000006</v>
      </c>
      <c r="M536" s="63">
        <v>285.99843570445324</v>
      </c>
      <c r="N536" s="64">
        <v>0.12108316498918424</v>
      </c>
    </row>
    <row r="537" spans="2:14" x14ac:dyDescent="0.25">
      <c r="B537" s="61"/>
      <c r="C537" s="55" t="s">
        <v>6</v>
      </c>
      <c r="D537" s="42" t="s">
        <v>360</v>
      </c>
      <c r="E537" s="1">
        <v>6.8205668877487167</v>
      </c>
      <c r="F537" s="56">
        <v>1</v>
      </c>
      <c r="J537" s="56">
        <v>0</v>
      </c>
      <c r="L537" s="56">
        <v>0</v>
      </c>
      <c r="M537" s="1">
        <v>6.8205668877487167</v>
      </c>
      <c r="N537" s="56">
        <v>0.4548219147995573</v>
      </c>
    </row>
    <row r="538" spans="2:14" x14ac:dyDescent="0.25">
      <c r="B538" s="61"/>
      <c r="C538" s="55"/>
      <c r="D538" s="42" t="s">
        <v>362</v>
      </c>
      <c r="F538" s="56">
        <v>0</v>
      </c>
      <c r="I538" s="1">
        <v>4.1727808069792802</v>
      </c>
      <c r="J538" s="56">
        <v>1</v>
      </c>
      <c r="K538" s="1">
        <v>4.002778625954198</v>
      </c>
      <c r="L538" s="56">
        <v>1</v>
      </c>
      <c r="M538" s="1">
        <v>8.1755594329334791</v>
      </c>
      <c r="N538" s="56">
        <v>0.54517808520044264</v>
      </c>
    </row>
    <row r="539" spans="2:14" x14ac:dyDescent="0.25">
      <c r="B539" s="61"/>
      <c r="C539" s="55" t="s">
        <v>371</v>
      </c>
      <c r="D539" s="55"/>
      <c r="E539" s="63">
        <v>6.8205668877487167</v>
      </c>
      <c r="F539" s="64">
        <v>4.0983606557377025E-3</v>
      </c>
      <c r="G539" s="63"/>
      <c r="H539" s="64">
        <v>0</v>
      </c>
      <c r="I539" s="63">
        <v>4.1727808069792802</v>
      </c>
      <c r="J539" s="64">
        <v>1.4285714285714285E-2</v>
      </c>
      <c r="K539" s="63">
        <v>4.002778625954198</v>
      </c>
      <c r="L539" s="64">
        <v>1.9999999999999997E-2</v>
      </c>
      <c r="M539" s="63">
        <v>14.996126320682196</v>
      </c>
      <c r="N539" s="64">
        <v>6.3489103813218432E-3</v>
      </c>
    </row>
    <row r="540" spans="2:14" x14ac:dyDescent="0.25">
      <c r="B540" s="61"/>
      <c r="C540" s="55" t="s">
        <v>5</v>
      </c>
      <c r="D540" s="42" t="s">
        <v>360</v>
      </c>
      <c r="E540" s="1">
        <v>6.8205668877487167</v>
      </c>
      <c r="F540" s="56">
        <v>1</v>
      </c>
      <c r="H540" s="56">
        <v>0</v>
      </c>
      <c r="M540" s="1">
        <v>6.8205668877487167</v>
      </c>
      <c r="N540" s="56">
        <v>0.49886498756891146</v>
      </c>
    </row>
    <row r="541" spans="2:14" x14ac:dyDescent="0.25">
      <c r="B541" s="61"/>
      <c r="C541" s="55"/>
      <c r="D541" s="42" t="s">
        <v>362</v>
      </c>
      <c r="F541" s="56">
        <v>0</v>
      </c>
      <c r="G541" s="1">
        <v>6.851603053435114</v>
      </c>
      <c r="H541" s="56">
        <v>1</v>
      </c>
      <c r="M541" s="1">
        <v>6.851603053435114</v>
      </c>
      <c r="N541" s="56">
        <v>0.50113501243108849</v>
      </c>
    </row>
    <row r="542" spans="2:14" x14ac:dyDescent="0.25">
      <c r="B542" s="57"/>
      <c r="C542" s="55" t="s">
        <v>368</v>
      </c>
      <c r="D542" s="55"/>
      <c r="E542" s="63">
        <v>6.8205668877487167</v>
      </c>
      <c r="F542" s="64">
        <v>4.0983606557377025E-3</v>
      </c>
      <c r="G542" s="63">
        <v>6.851603053435114</v>
      </c>
      <c r="H542" s="64">
        <v>3.3333333333333333E-2</v>
      </c>
      <c r="I542" s="63"/>
      <c r="J542" s="64">
        <v>0</v>
      </c>
      <c r="K542" s="63"/>
      <c r="L542" s="64">
        <v>0</v>
      </c>
      <c r="M542" s="63">
        <v>13.672169941183832</v>
      </c>
      <c r="N542" s="64">
        <v>5.7883869353022137E-3</v>
      </c>
    </row>
    <row r="543" spans="2:14" x14ac:dyDescent="0.25">
      <c r="B543" s="58" t="s">
        <v>42</v>
      </c>
      <c r="C543" s="58"/>
      <c r="D543" s="58"/>
      <c r="E543" s="59">
        <v>1664.2183206106879</v>
      </c>
      <c r="F543" s="60">
        <v>3.1917316631537351E-2</v>
      </c>
      <c r="G543" s="59">
        <v>205.54809160305342</v>
      </c>
      <c r="H543" s="60">
        <v>1.4946718699495948E-2</v>
      </c>
      <c r="I543" s="59">
        <v>292.09465648854962</v>
      </c>
      <c r="J543" s="60">
        <v>1.9537988533351296E-2</v>
      </c>
      <c r="K543" s="59">
        <v>200.13893129770992</v>
      </c>
      <c r="L543" s="60">
        <v>1.8111977194616477E-2</v>
      </c>
      <c r="M543" s="59">
        <v>2362.0000000000005</v>
      </c>
      <c r="N543" s="60">
        <v>2.5703589741226118E-2</v>
      </c>
    </row>
  </sheetData>
  <mergeCells count="4">
    <mergeCell ref="K8:L8"/>
    <mergeCell ref="I8:J8"/>
    <mergeCell ref="G8:H8"/>
    <mergeCell ref="E8:F8"/>
  </mergeCells>
  <hyperlinks>
    <hyperlink ref="A1" location="'Elenco indicatori'!A1" display="Ritorno elenco indicatori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31</vt:i4>
      </vt:variant>
    </vt:vector>
  </HeadingPairs>
  <TitlesOfParts>
    <vt:vector size="31" baseType="lpstr">
      <vt:lpstr>Elenco indicatori</vt:lpstr>
      <vt:lpstr>1_Immatricolazione</vt:lpstr>
      <vt:lpstr>2_Immatricolazione_pendolari</vt:lpstr>
      <vt:lpstr>3_Destinazione</vt:lpstr>
      <vt:lpstr>4_Destinazione_pendolari</vt:lpstr>
      <vt:lpstr>5_Origini</vt:lpstr>
      <vt:lpstr>6_Origini_pendolari</vt:lpstr>
      <vt:lpstr>7_Scopo</vt:lpstr>
      <vt:lpstr>8_Scopo con immatricolazione</vt:lpstr>
      <vt:lpstr>9_Orario flessibile</vt:lpstr>
      <vt:lpstr>10_Lavoro a turni</vt:lpstr>
      <vt:lpstr>11_Regolarità spostamenti</vt:lpstr>
      <vt:lpstr>12_Posteggio a destinazione</vt:lpstr>
      <vt:lpstr>13_Quota posteggi a pagamento</vt:lpstr>
      <vt:lpstr>14_Posteggio in azienda</vt:lpstr>
      <vt:lpstr>15_Motivo spostamento in auto</vt:lpstr>
      <vt:lpstr>16_Motivo auto_provincia</vt:lpstr>
      <vt:lpstr>17_Occupazione</vt:lpstr>
      <vt:lpstr>18_Occupazione_pendolari</vt:lpstr>
      <vt:lpstr>19_Grado di occupazione</vt:lpstr>
      <vt:lpstr>20_Occupazione e scopo</vt:lpstr>
      <vt:lpstr>21_Grado di occupazione_pend</vt:lpstr>
      <vt:lpstr>22_Grado di occupazione_dest</vt:lpstr>
      <vt:lpstr>23_Regio entrata e destinazione</vt:lpstr>
      <vt:lpstr>24_Auto e acquisti</vt:lpstr>
      <vt:lpstr>25_OD</vt:lpstr>
      <vt:lpstr>26_OD_Acquisti</vt:lpstr>
      <vt:lpstr>27_OD_Lavoro</vt:lpstr>
      <vt:lpstr>28_OD_Scuola</vt:lpstr>
      <vt:lpstr>29_OD_No alternative</vt:lpstr>
      <vt:lpstr>30_TL_Occupazione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Fenaroli Fabian / T151087</dc:creator>
  <cp:lastModifiedBy>Fenaroli Fabian / T151087</cp:lastModifiedBy>
  <dcterms:created xsi:type="dcterms:W3CDTF">2022-02-04T15:35:34Z</dcterms:created>
  <dcterms:modified xsi:type="dcterms:W3CDTF">2025-05-05T06:43:44Z</dcterms:modified>
</cp:coreProperties>
</file>