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285" windowWidth="12600" windowHeight="11475" tabRatio="921" activeTab="3"/>
  </bookViews>
  <sheets>
    <sheet name="Copertina " sheetId="13" r:id="rId1"/>
    <sheet name="Correx " sheetId="21" r:id="rId2"/>
    <sheet name="Precisazioni" sheetId="17" r:id="rId3"/>
    <sheet name="Offerta economica" sheetId="20" r:id="rId4"/>
    <sheet name="Foglio1" sheetId="1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20" l="1"/>
  <c r="D252" i="20"/>
  <c r="D203" i="20"/>
  <c r="D180" i="20"/>
  <c r="D152" i="20"/>
  <c r="D119" i="20"/>
  <c r="D85" i="20"/>
  <c r="E205" i="20" l="1"/>
  <c r="E203" i="20"/>
  <c r="E204" i="20"/>
  <c r="E202" i="20"/>
  <c r="E201" i="20"/>
  <c r="C206" i="20"/>
  <c r="C231" i="20" s="1"/>
  <c r="E208" i="20" l="1"/>
  <c r="E210" i="20" s="1"/>
  <c r="E213" i="20" s="1"/>
  <c r="E215" i="20" s="1"/>
  <c r="E217" i="20" s="1"/>
  <c r="D231" i="20" s="1"/>
  <c r="E250" i="20"/>
  <c r="E179" i="20" l="1"/>
  <c r="E180" i="20"/>
  <c r="E181" i="20"/>
  <c r="E182" i="20"/>
  <c r="E178" i="20"/>
  <c r="C183" i="20"/>
  <c r="C230" i="20" s="1"/>
  <c r="E185" i="20" l="1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78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44" i="20"/>
  <c r="C93" i="20"/>
  <c r="C227" i="20" s="1"/>
  <c r="C59" i="20"/>
  <c r="C226" i="20" s="1"/>
  <c r="E187" i="20" l="1"/>
  <c r="E190" i="20" s="1"/>
  <c r="E192" i="20" s="1"/>
  <c r="E194" i="20" s="1"/>
  <c r="D230" i="20" s="1"/>
  <c r="E61" i="20"/>
  <c r="E95" i="20"/>
  <c r="E97" i="20" l="1"/>
  <c r="E100" i="20" s="1"/>
  <c r="E102" i="20" s="1"/>
  <c r="E104" i="20" s="1"/>
  <c r="D227" i="20" s="1"/>
  <c r="E63" i="20"/>
  <c r="E66" i="20" s="1"/>
  <c r="E68" i="20" s="1"/>
  <c r="E70" i="20" s="1"/>
  <c r="D226" i="20" s="1"/>
  <c r="E246" i="20" l="1"/>
  <c r="E247" i="20"/>
  <c r="E248" i="20"/>
  <c r="E249" i="20"/>
  <c r="E251" i="20"/>
  <c r="E252" i="20"/>
  <c r="E253" i="20"/>
  <c r="E254" i="20"/>
  <c r="E255" i="20"/>
  <c r="E256" i="20"/>
  <c r="E257" i="20"/>
  <c r="E258" i="20"/>
  <c r="E259" i="20"/>
  <c r="E260" i="20"/>
  <c r="E245" i="20"/>
  <c r="C261" i="20"/>
  <c r="C278" i="20" s="1"/>
  <c r="E263" i="20" l="1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45" i="20"/>
  <c r="C160" i="20"/>
  <c r="C229" i="20" s="1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12" i="20"/>
  <c r="C127" i="20"/>
  <c r="C228" i="20" s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10" i="20"/>
  <c r="C25" i="20"/>
  <c r="C225" i="20" l="1"/>
  <c r="E265" i="20"/>
  <c r="E162" i="20"/>
  <c r="E129" i="20"/>
  <c r="E27" i="20"/>
  <c r="C233" i="20" l="1"/>
  <c r="C277" i="20"/>
  <c r="C280" i="20" s="1"/>
  <c r="E268" i="20"/>
  <c r="E131" i="20"/>
  <c r="E164" i="20"/>
  <c r="E167" i="20" s="1"/>
  <c r="E29" i="20"/>
  <c r="E32" i="20" s="1"/>
  <c r="E134" i="20" l="1"/>
  <c r="E136" i="20" s="1"/>
  <c r="E138" i="20" s="1"/>
  <c r="D228" i="20" s="1"/>
  <c r="E34" i="20"/>
  <c r="E36" i="20" s="1"/>
  <c r="D225" i="20" s="1"/>
  <c r="E270" i="20"/>
  <c r="E272" i="20" s="1"/>
  <c r="E169" i="20"/>
  <c r="E171" i="20" s="1"/>
  <c r="D229" i="20" s="1"/>
  <c r="D278" i="20" l="1"/>
  <c r="D235" i="20"/>
  <c r="D277" i="20" l="1"/>
  <c r="D282" i="20" s="1"/>
  <c r="G45" i="13" s="1"/>
</calcChain>
</file>

<file path=xl/sharedStrings.xml><?xml version="1.0" encoding="utf-8"?>
<sst xmlns="http://schemas.openxmlformats.org/spreadsheetml/2006/main" count="375" uniqueCount="130">
  <si>
    <t>Eventuali osservazioni del concorrente:</t>
  </si>
  <si>
    <t>Pag.</t>
  </si>
  <si>
    <t>Dato esposto errato</t>
  </si>
  <si>
    <t>DA FIRMARE SOLO IN CASO DI UTILIZZO</t>
  </si>
  <si>
    <t>Pos.</t>
  </si>
  <si>
    <t>FOGLIO DI CORREZIONE</t>
  </si>
  <si>
    <t>Dato corretto</t>
  </si>
  <si>
    <t>……………………………………………………………………………………………………………………………………..</t>
  </si>
  <si>
    <t>Comuni di Agno, Bioggio, Caslano, Lugano,</t>
  </si>
  <si>
    <t>Fase 32 
Ripresa Pdef</t>
  </si>
  <si>
    <t>Fase 41
Progetto appalto</t>
  </si>
  <si>
    <t>Fase 51
Progetto esecutivo</t>
  </si>
  <si>
    <t>Fase 52
Esecuzione</t>
  </si>
  <si>
    <t>Fase 53
Messa in funzione</t>
  </si>
  <si>
    <t>(compilare i campi con lo sfondo giallo)</t>
  </si>
  <si>
    <t>OFFERTA ECONOMICA</t>
  </si>
  <si>
    <t>Comparti</t>
  </si>
  <si>
    <t>Comparto A / Bioggio (Cavezzolo) - Lugano centro</t>
  </si>
  <si>
    <t>Comparto B / Bioggio (Stazione) - Manno</t>
  </si>
  <si>
    <t>Comparto C / Bioggio (Stazione) - Ponte Tresa</t>
  </si>
  <si>
    <t>È responsabilità dell'offerente verificare che i calcoli e i riporti siano esatti.</t>
  </si>
  <si>
    <t>Fa stato l'offerta cartacea consegnata debitamente firmata.</t>
  </si>
  <si>
    <r>
      <rPr>
        <b/>
        <sz val="10"/>
        <rFont val="Arial"/>
        <family val="2"/>
      </rPr>
      <t>Totale</t>
    </r>
    <r>
      <rPr>
        <sz val="10"/>
        <rFont val="Arial"/>
        <family val="2"/>
      </rPr>
      <t xml:space="preserve">
[CHF]</t>
    </r>
  </si>
  <si>
    <t>Totale PREZZO:</t>
  </si>
  <si>
    <t>CHF</t>
  </si>
  <si>
    <t>Controllato:</t>
  </si>
  <si>
    <t>………………………………</t>
  </si>
  <si>
    <t>(Riportare l'importo dalla ricapitolazione offerta economica)</t>
  </si>
  <si>
    <t>L'offerente</t>
  </si>
  <si>
    <t>Luogo e data</t>
  </si>
  <si>
    <t>…………………………………………….</t>
  </si>
  <si>
    <t>Timbro e firma autorizzata (capofila)</t>
  </si>
  <si>
    <t>…………………………………………………</t>
  </si>
  <si>
    <t>PRECISAZIONI</t>
  </si>
  <si>
    <t>A</t>
  </si>
  <si>
    <t>B</t>
  </si>
  <si>
    <t>C</t>
  </si>
  <si>
    <t>E</t>
  </si>
  <si>
    <t>L'offerta economica è divisa nei seguenti comparti:</t>
  </si>
  <si>
    <t>Officina FLP,</t>
  </si>
  <si>
    <t>……………………………………………</t>
  </si>
  <si>
    <t>Magliaso, Manno, Monteceneri e Ponte Tresa</t>
  </si>
  <si>
    <r>
      <t>Totale ore previste</t>
    </r>
    <r>
      <rPr>
        <sz val="9"/>
        <rFont val="Arial"/>
        <family val="2"/>
      </rPr>
      <t xml:space="preserve"> (da riportare nella ricapitolazione)</t>
    </r>
  </si>
  <si>
    <t>Prezzo orario medio del gruppo
[CHF]</t>
  </si>
  <si>
    <t>(uguale per ogni comparto, ogni fase e ogni prestazione)</t>
  </si>
  <si>
    <r>
      <t xml:space="preserve">Spese accessorie </t>
    </r>
    <r>
      <rPr>
        <sz val="9"/>
        <rFont val="Arial"/>
        <family val="2"/>
      </rPr>
      <t>(dal 0% al 3% massimo)</t>
    </r>
  </si>
  <si>
    <t>RICAPITOLAZIONE FINALE</t>
  </si>
  <si>
    <r>
      <rPr>
        <b/>
        <sz val="11"/>
        <rFont val="Arial"/>
        <family val="2"/>
      </rPr>
      <t xml:space="preserve">Totale </t>
    </r>
    <r>
      <rPr>
        <sz val="11"/>
        <rFont val="Arial"/>
        <family val="2"/>
      </rPr>
      <t>(CHF)</t>
    </r>
  </si>
  <si>
    <t>Ore previste</t>
  </si>
  <si>
    <t>Cantone Ticino</t>
  </si>
  <si>
    <t>Ferrovie Luganesi SA</t>
  </si>
  <si>
    <t xml:space="preserve"> TI e CRTL</t>
  </si>
  <si>
    <t>Mandante</t>
  </si>
  <si>
    <t>Finanziamento</t>
  </si>
  <si>
    <t>Mandato di prestazioni (UFT)</t>
  </si>
  <si>
    <t>CH (PAL2)</t>
  </si>
  <si>
    <t>CH (PAL3)</t>
  </si>
  <si>
    <t xml:space="preserve">(1) Totale intermedio </t>
  </si>
  <si>
    <t>(2)</t>
  </si>
  <si>
    <r>
      <t xml:space="preserve">Totale comparto B - IVA inclusa  </t>
    </r>
    <r>
      <rPr>
        <sz val="9"/>
        <rFont val="Arial"/>
        <family val="2"/>
      </rPr>
      <t>(da riportare nella ricapitolazione)</t>
    </r>
  </si>
  <si>
    <r>
      <t xml:space="preserve">Totale comparto C - IVA inclusa  </t>
    </r>
    <r>
      <rPr>
        <sz val="9"/>
        <rFont val="Arial"/>
        <family val="2"/>
      </rPr>
      <t>(da riportare nella ricapitolazione)</t>
    </r>
  </si>
  <si>
    <t>Viadotto Cavezzolo</t>
  </si>
  <si>
    <t>A01</t>
  </si>
  <si>
    <t>A02</t>
  </si>
  <si>
    <t>A03</t>
  </si>
  <si>
    <t>Tratto Lugano centro</t>
  </si>
  <si>
    <t>Galleria Breganzona</t>
  </si>
  <si>
    <t>A01 - Viadotto Cavezzolo</t>
  </si>
  <si>
    <t>A02 - Galleria Breganzona</t>
  </si>
  <si>
    <t>A03 - Tratto Lugano centro</t>
  </si>
  <si>
    <t>CH (PROSSIF 2030)</t>
  </si>
  <si>
    <t>CH</t>
  </si>
  <si>
    <t>Confederazione Elvetica</t>
  </si>
  <si>
    <t>TI</t>
  </si>
  <si>
    <t>PAL</t>
  </si>
  <si>
    <t>Programma d'agglomerato del Luganese</t>
  </si>
  <si>
    <t>CRTL</t>
  </si>
  <si>
    <t>Commissione regionale dei trasporti del Luganese</t>
  </si>
  <si>
    <t>PROSSIF</t>
  </si>
  <si>
    <t>Programma di sviluppo strategico dell’infrastruttura ferroviaria</t>
  </si>
  <si>
    <t>UFT</t>
  </si>
  <si>
    <t>Ufficio federale dei trasporti</t>
  </si>
  <si>
    <r>
      <t xml:space="preserve">COMUNI </t>
    </r>
    <r>
      <rPr>
        <sz val="9"/>
        <rFont val="Arial"/>
        <family val="2"/>
      </rPr>
      <t>(per opere d'interessenza comunale)</t>
    </r>
  </si>
  <si>
    <t>OFFERTA ECONOMICA - MANDANTE  CANTONE TICINO</t>
  </si>
  <si>
    <t>OFFERTA ECONOMICA - MANDANTE  FERROVIE LUGANESI SA</t>
  </si>
  <si>
    <t>Impegno lavorativo
[ore]</t>
  </si>
  <si>
    <t>Totale ORE (riportare nella ricapitolazione FINALE)</t>
  </si>
  <si>
    <r>
      <t>Totale ore previste</t>
    </r>
    <r>
      <rPr>
        <sz val="9"/>
        <rFont val="Arial"/>
        <family val="2"/>
      </rPr>
      <t xml:space="preserve"> (riportare nella ricapitolazione FINALE)</t>
    </r>
  </si>
  <si>
    <t>TAPPA PRIORITARIA</t>
  </si>
  <si>
    <t>RETE TRAM-TRENO DEL LUGANESE</t>
  </si>
  <si>
    <t>• BIOGGIO - LUGANO CENTRO</t>
  </si>
  <si>
    <t>• BIOGGIO - MANNO</t>
  </si>
  <si>
    <t>• BIOGGIO - PONTE TRESA</t>
  </si>
  <si>
    <t>RICAPITOLAZIONE - MANDANTE CANTONE TICINO</t>
  </si>
  <si>
    <r>
      <t xml:space="preserve">Totale Mandante Cantone Ticino
</t>
    </r>
    <r>
      <rPr>
        <sz val="11"/>
        <rFont val="Arial"/>
        <family val="2"/>
      </rPr>
      <t>(riportare nella ricapitolazione FINALE)</t>
    </r>
  </si>
  <si>
    <r>
      <t xml:space="preserve">Totale Mandante Ferrovie Luganesi SA </t>
    </r>
    <r>
      <rPr>
        <sz val="11"/>
        <rFont val="Arial"/>
        <family val="2"/>
      </rPr>
      <t>(</t>
    </r>
    <r>
      <rPr>
        <sz val="9"/>
        <rFont val="Arial"/>
        <family val="2"/>
      </rPr>
      <t>riportare nella ricapitolazione FINALE)</t>
    </r>
  </si>
  <si>
    <t>Comparto E / Officina FLP</t>
  </si>
  <si>
    <t>Per tutti gli operatori.</t>
  </si>
  <si>
    <t>Prestazioni di progettazione per Gruppo mandatario (GM)</t>
  </si>
  <si>
    <t>(3) Totale (1) + (2)</t>
  </si>
  <si>
    <t>IVA di (3)</t>
  </si>
  <si>
    <t>(3) Totale (1)+(2)</t>
  </si>
  <si>
    <t>Totale Mandante: Cantone Ticino</t>
  </si>
  <si>
    <t>Totale Mandante: Ferrovie Luganesi SA</t>
  </si>
  <si>
    <t>..% nel campo giallo da moltiplicare per il totale intermedio (1)</t>
  </si>
  <si>
    <t>Correzioni o cancellature dei prezzi unitari o a corpo, di dati o altre informazioni come pure l'omissione di campi da riempire comportano l'esclusione dell'offerta. Eventuali errori vanno pertanto notificati nel presente formulario, che è parte integrante dell'offerta. Questo formulario serve anche in caso di correzioni relative ai fogli di copertina (p.es. correzioni di errori nel riporto dei totali, IVA compresa o non compresa, ecc.).
Per l'esame delle offerte vengono unicamente corretti errori evidenti (errori aritmetici).</t>
  </si>
  <si>
    <r>
      <t xml:space="preserve">Prestazioni
</t>
    </r>
    <r>
      <rPr>
        <sz val="9"/>
        <rFont val="Arial"/>
        <family val="2"/>
      </rPr>
      <t>(Vedi fascicolo "Capitolato d'oneri, cap 3")</t>
    </r>
  </si>
  <si>
    <t>Il totale PREZZO è da riportare in copertina al presente documento</t>
  </si>
  <si>
    <r>
      <t xml:space="preserve">Totale A01 - IVA inclusa  </t>
    </r>
    <r>
      <rPr>
        <sz val="9"/>
        <rFont val="Arial"/>
        <family val="2"/>
      </rPr>
      <t>(da riportare nella ricapitolazione)</t>
    </r>
  </si>
  <si>
    <r>
      <t xml:space="preserve">Totale A02 - IVA inclusa  </t>
    </r>
    <r>
      <rPr>
        <sz val="9"/>
        <rFont val="Arial"/>
        <family val="2"/>
      </rPr>
      <t>(da riportare nella ricapitolazione)</t>
    </r>
  </si>
  <si>
    <r>
      <t xml:space="preserve">Totale A03 - IVA inclusa  </t>
    </r>
    <r>
      <rPr>
        <sz val="9"/>
        <rFont val="Arial"/>
        <family val="2"/>
      </rPr>
      <t>(da riportare nella ricapitolazione)</t>
    </r>
  </si>
  <si>
    <t>Bioggio (Cavezzolo) - Lugano centro</t>
  </si>
  <si>
    <t>Bioggio (Stazione) - Manno</t>
  </si>
  <si>
    <t>Bioggio (Stazione) - Ponte Tresa</t>
  </si>
  <si>
    <r>
      <t xml:space="preserve">Impegno lavorativo
[ore]
</t>
    </r>
    <r>
      <rPr>
        <sz val="8"/>
        <rFont val="Arial"/>
        <family val="2"/>
      </rPr>
      <t>(montante ore fisso per tutti gli offerenti)</t>
    </r>
  </si>
  <si>
    <t>Totale ORE</t>
  </si>
  <si>
    <r>
      <t xml:space="preserve">Totale PREZZO </t>
    </r>
    <r>
      <rPr>
        <sz val="11"/>
        <rFont val="Arial"/>
        <family val="2"/>
      </rPr>
      <t>(vale per il critero d'aggiudicazione CA 1)</t>
    </r>
  </si>
  <si>
    <t>Tecnica ferroviaria e relativi impianti</t>
  </si>
  <si>
    <t>Tutto l'oggetto escluso impiantistica e tecnica ferroviaria</t>
  </si>
  <si>
    <t>Impiantistica genio civile e edifici</t>
  </si>
  <si>
    <t>Impiantistica genio civile e edifici,
Impianti manutenzione veicoli ferroviari</t>
  </si>
  <si>
    <t>0450.301-PPa</t>
  </si>
  <si>
    <t>e in funzione del Mandante (Committente)  e del finanziamento come allo specchietto seguente.</t>
  </si>
  <si>
    <t>Prestazioni per aziende esterne</t>
  </si>
  <si>
    <r>
      <t xml:space="preserve">Totale prestazioni per aziende esterne - IVA inclusa </t>
    </r>
    <r>
      <rPr>
        <sz val="9"/>
        <rFont val="Arial"/>
        <family val="2"/>
      </rPr>
      <t>(riporto nella ricapitolazione)</t>
    </r>
  </si>
  <si>
    <t>Prestazioni diverse</t>
  </si>
  <si>
    <r>
      <t xml:space="preserve">Totale prestazioni diverse - IVA inclusa </t>
    </r>
    <r>
      <rPr>
        <sz val="9"/>
        <rFont val="Arial"/>
        <family val="2"/>
      </rPr>
      <t>(riporto nella ricapitolazione)</t>
    </r>
  </si>
  <si>
    <r>
      <t xml:space="preserve">Prestazioni
</t>
    </r>
    <r>
      <rPr>
        <sz val="9"/>
        <rFont val="Arial"/>
        <family val="2"/>
      </rPr>
      <t>Secondo incarichi specifici del Mandante
Cfr. § 3.2.3 del "Capitolato d'oneri"</t>
    </r>
  </si>
  <si>
    <r>
      <t xml:space="preserve">Prestazioni
</t>
    </r>
    <r>
      <rPr>
        <sz val="9"/>
        <rFont val="Arial"/>
        <family val="2"/>
      </rPr>
      <t>Secondo incarichi specifici del Mandante
Cfr. § 3.2.2 del "Capitolato d'oneri"</t>
    </r>
  </si>
  <si>
    <r>
      <t xml:space="preserve">Prestazioni diverse; per tutte le fasi.
</t>
    </r>
    <r>
      <rPr>
        <sz val="9"/>
        <rFont val="Arial"/>
        <family val="2"/>
      </rPr>
      <t>Secondo incarichi specifici del Mandante
Cfr. § 3.2.3 del "Capitolato d'oneri"
(Montante ore fisso per tutti gli offerenti)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</si>
</sst>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i/>
      <sz val="11"/>
      <name val="Arial"/>
      <family val="2"/>
    </font>
    <font>
      <b/>
      <sz val="36"/>
      <name val="Arial"/>
      <family val="2"/>
    </font>
    <font>
      <sz val="13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27"/>
      <color rgb="FF000000"/>
      <name val="Arial"/>
      <family val="2"/>
    </font>
    <font>
      <b/>
      <sz val="2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 diagonalDown="1">
      <left style="medium">
        <color indexed="64"/>
      </left>
      <right style="hair">
        <color auto="1"/>
      </right>
      <top style="medium">
        <color indexed="64"/>
      </top>
      <bottom/>
      <diagonal style="hair">
        <color indexed="64"/>
      </diagonal>
    </border>
    <border diagonalUp="1">
      <left style="hair">
        <color auto="1"/>
      </left>
      <right style="medium">
        <color indexed="64"/>
      </right>
      <top style="medium">
        <color indexed="64"/>
      </top>
      <bottom/>
      <diagonal style="hair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/>
  </cellStyleXfs>
  <cellXfs count="268">
    <xf numFmtId="0" fontId="0" fillId="0" borderId="0" xfId="0"/>
    <xf numFmtId="0" fontId="4" fillId="0" borderId="0" xfId="0" applyFont="1"/>
    <xf numFmtId="0" fontId="0" fillId="0" borderId="0" xfId="0" applyFill="1"/>
    <xf numFmtId="0" fontId="9" fillId="0" borderId="0" xfId="0" applyFont="1" applyBorder="1"/>
    <xf numFmtId="0" fontId="0" fillId="0" borderId="0" xfId="0" applyBorder="1"/>
    <xf numFmtId="0" fontId="0" fillId="0" borderId="2" xfId="0" applyBorder="1"/>
    <xf numFmtId="0" fontId="2" fillId="0" borderId="0" xfId="0" applyFont="1" applyAlignment="1"/>
    <xf numFmtId="0" fontId="11" fillId="0" borderId="0" xfId="0" applyFont="1"/>
    <xf numFmtId="0" fontId="8" fillId="0" borderId="0" xfId="0" applyFont="1" applyAlignment="1"/>
    <xf numFmtId="4" fontId="8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10" fontId="8" fillId="0" borderId="1" xfId="0" applyNumberFormat="1" applyFont="1" applyFill="1" applyBorder="1" applyAlignment="1" applyProtection="1">
      <alignment horizontal="center"/>
      <protection locked="0"/>
    </xf>
    <xf numFmtId="2" fontId="8" fillId="2" borderId="17" xfId="0" applyNumberFormat="1" applyFont="1" applyFill="1" applyBorder="1" applyAlignment="1" applyProtection="1">
      <alignment horizontal="center" vertical="center"/>
      <protection locked="0"/>
    </xf>
    <xf numFmtId="4" fontId="9" fillId="0" borderId="19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3" fontId="9" fillId="0" borderId="5" xfId="0" applyNumberFormat="1" applyFont="1" applyFill="1" applyBorder="1" applyAlignment="1">
      <alignment horizontal="left" wrapText="1"/>
    </xf>
    <xf numFmtId="4" fontId="9" fillId="3" borderId="25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5" fontId="8" fillId="0" borderId="18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indent="1"/>
    </xf>
    <xf numFmtId="0" fontId="8" fillId="0" borderId="3" xfId="0" applyFont="1" applyBorder="1"/>
    <xf numFmtId="0" fontId="9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165" fontId="8" fillId="0" borderId="2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8" fillId="0" borderId="32" xfId="0" applyNumberFormat="1" applyFont="1" applyFill="1" applyBorder="1" applyAlignment="1">
      <alignment horizontal="right"/>
    </xf>
    <xf numFmtId="2" fontId="13" fillId="0" borderId="21" xfId="0" applyNumberFormat="1" applyFont="1" applyFill="1" applyBorder="1" applyAlignment="1" applyProtection="1">
      <alignment horizontal="center" vertical="center"/>
      <protection locked="0"/>
    </xf>
    <xf numFmtId="4" fontId="9" fillId="0" borderId="2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8" fillId="0" borderId="34" xfId="0" applyFont="1" applyBorder="1"/>
    <xf numFmtId="0" fontId="8" fillId="0" borderId="35" xfId="0" applyFont="1" applyBorder="1"/>
    <xf numFmtId="0" fontId="9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/>
    <xf numFmtId="0" fontId="1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right" wrapText="1"/>
    </xf>
    <xf numFmtId="165" fontId="18" fillId="0" borderId="2" xfId="0" applyNumberFormat="1" applyFont="1" applyFill="1" applyBorder="1" applyAlignment="1">
      <alignment horizontal="right"/>
    </xf>
    <xf numFmtId="165" fontId="17" fillId="0" borderId="19" xfId="0" applyNumberFormat="1" applyFont="1" applyBorder="1" applyAlignment="1">
      <alignment horizontal="right"/>
    </xf>
    <xf numFmtId="165" fontId="18" fillId="0" borderId="26" xfId="0" applyNumberFormat="1" applyFont="1" applyBorder="1" applyAlignment="1">
      <alignment horizontal="right"/>
    </xf>
    <xf numFmtId="0" fontId="8" fillId="0" borderId="0" xfId="0" applyFont="1"/>
    <xf numFmtId="3" fontId="9" fillId="0" borderId="5" xfId="0" applyNumberFormat="1" applyFont="1" applyFill="1" applyBorder="1" applyAlignment="1">
      <alignment horizontal="left" wrapText="1"/>
    </xf>
    <xf numFmtId="0" fontId="8" fillId="0" borderId="41" xfId="0" applyFont="1" applyBorder="1"/>
    <xf numFmtId="0" fontId="8" fillId="0" borderId="37" xfId="0" applyFont="1" applyBorder="1"/>
    <xf numFmtId="0" fontId="8" fillId="0" borderId="37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33" xfId="0" applyFont="1" applyBorder="1"/>
    <xf numFmtId="0" fontId="8" fillId="0" borderId="48" xfId="0" applyFont="1" applyBorder="1" applyAlignment="1">
      <alignment vertical="center"/>
    </xf>
    <xf numFmtId="0" fontId="8" fillId="0" borderId="3" xfId="0" applyFont="1" applyFill="1" applyBorder="1"/>
    <xf numFmtId="0" fontId="11" fillId="0" borderId="0" xfId="0" applyFont="1"/>
    <xf numFmtId="0" fontId="8" fillId="0" borderId="0" xfId="0" applyFont="1"/>
    <xf numFmtId="0" fontId="9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9" fillId="0" borderId="5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165" fontId="17" fillId="0" borderId="49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 indent="1"/>
    </xf>
    <xf numFmtId="0" fontId="11" fillId="0" borderId="2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3" fontId="9" fillId="0" borderId="1" xfId="0" applyNumberFormat="1" applyFont="1" applyFill="1" applyBorder="1" applyAlignment="1" applyProtection="1">
      <alignment horizontal="left"/>
    </xf>
    <xf numFmtId="10" fontId="8" fillId="0" borderId="1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right"/>
    </xf>
    <xf numFmtId="0" fontId="11" fillId="0" borderId="0" xfId="0" applyFont="1"/>
    <xf numFmtId="0" fontId="8" fillId="0" borderId="0" xfId="0" applyFont="1"/>
    <xf numFmtId="0" fontId="11" fillId="0" borderId="0" xfId="0" applyFont="1"/>
    <xf numFmtId="3" fontId="9" fillId="0" borderId="5" xfId="0" applyNumberFormat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11" fillId="0" borderId="0" xfId="0" applyFont="1"/>
    <xf numFmtId="165" fontId="8" fillId="2" borderId="3" xfId="0" applyNumberFormat="1" applyFont="1" applyFill="1" applyBorder="1" applyAlignment="1" applyProtection="1">
      <alignment horizontal="right"/>
      <protection locked="0"/>
    </xf>
    <xf numFmtId="2" fontId="13" fillId="3" borderId="24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1" fillId="0" borderId="52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8" fillId="3" borderId="33" xfId="0" applyFont="1" applyFill="1" applyBorder="1"/>
    <xf numFmtId="0" fontId="8" fillId="3" borderId="38" xfId="0" applyFont="1" applyFill="1" applyBorder="1"/>
    <xf numFmtId="0" fontId="8" fillId="3" borderId="3" xfId="0" applyFont="1" applyFill="1" applyBorder="1"/>
    <xf numFmtId="0" fontId="8" fillId="3" borderId="18" xfId="0" applyFont="1" applyFill="1" applyBorder="1"/>
    <xf numFmtId="0" fontId="8" fillId="0" borderId="0" xfId="0" applyFont="1"/>
    <xf numFmtId="0" fontId="8" fillId="0" borderId="3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1" fillId="0" borderId="0" xfId="0" applyFont="1"/>
    <xf numFmtId="0" fontId="1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3" fontId="9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/>
    <xf numFmtId="2" fontId="8" fillId="2" borderId="17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20" fillId="0" borderId="0" xfId="0" applyFont="1" applyAlignment="1">
      <alignment horizontal="center" vertical="center"/>
    </xf>
    <xf numFmtId="0" fontId="0" fillId="0" borderId="0" xfId="0" applyFill="1" applyBorder="1"/>
    <xf numFmtId="0" fontId="2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indent="15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8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46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4" fontId="8" fillId="0" borderId="5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2" fontId="16" fillId="0" borderId="17" xfId="0" applyNumberFormat="1" applyFont="1" applyFill="1" applyBorder="1" applyAlignment="1" applyProtection="1">
      <alignment horizontal="center" vertical="top" wrapText="1"/>
    </xf>
    <xf numFmtId="2" fontId="11" fillId="0" borderId="17" xfId="0" applyNumberFormat="1" applyFont="1" applyFill="1" applyBorder="1" applyAlignment="1" applyProtection="1">
      <alignment horizontal="center" vertical="top" wrapText="1"/>
    </xf>
    <xf numFmtId="0" fontId="9" fillId="0" borderId="5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10" fontId="8" fillId="2" borderId="18" xfId="0" applyNumberFormat="1" applyFont="1" applyFill="1" applyBorder="1" applyAlignment="1" applyProtection="1">
      <alignment horizontal="center"/>
      <protection locked="0"/>
    </xf>
    <xf numFmtId="10" fontId="8" fillId="2" borderId="7" xfId="0" applyNumberFormat="1" applyFont="1" applyFill="1" applyBorder="1" applyAlignment="1" applyProtection="1">
      <alignment horizontal="center"/>
      <protection locked="0"/>
    </xf>
    <xf numFmtId="4" fontId="8" fillId="0" borderId="18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" fontId="2" fillId="0" borderId="50" xfId="0" applyNumberFormat="1" applyFont="1" applyBorder="1" applyAlignment="1">
      <alignment horizontal="right"/>
    </xf>
    <xf numFmtId="4" fontId="2" fillId="0" borderId="51" xfId="0" applyNumberFormat="1" applyFont="1" applyBorder="1" applyAlignment="1">
      <alignment horizontal="right"/>
    </xf>
    <xf numFmtId="0" fontId="3" fillId="5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3" fontId="9" fillId="0" borderId="5" xfId="0" applyNumberFormat="1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4" fillId="0" borderId="53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2" fontId="16" fillId="0" borderId="18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2" fontId="11" fillId="0" borderId="23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Border="1" applyAlignment="1">
      <alignment horizontal="right"/>
    </xf>
    <xf numFmtId="0" fontId="9" fillId="0" borderId="3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4" fontId="18" fillId="0" borderId="28" xfId="0" applyNumberFormat="1" applyFont="1" applyBorder="1" applyAlignment="1">
      <alignment horizontal="right"/>
    </xf>
    <xf numFmtId="4" fontId="18" fillId="0" borderId="29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CC"/>
      <color rgb="FFFFFF99"/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100549</xdr:colOff>
      <xdr:row>2</xdr:row>
      <xdr:rowOff>50801</xdr:rowOff>
    </xdr:from>
    <xdr:to>
      <xdr:col>5</xdr:col>
      <xdr:colOff>177362</xdr:colOff>
      <xdr:row>8</xdr:row>
      <xdr:rowOff>39413</xdr:rowOff>
    </xdr:to>
    <xdr:grpSp>
      <xdr:nvGrpSpPr>
        <xdr:cNvPr id="52" name="Gruppo 51"/>
        <xdr:cNvGrpSpPr/>
      </xdr:nvGrpSpPr>
      <xdr:grpSpPr>
        <a:xfrm>
          <a:off x="100549" y="274146"/>
          <a:ext cx="1594244" cy="973957"/>
          <a:chOff x="455083" y="230717"/>
          <a:chExt cx="1238250" cy="774700"/>
        </a:xfrm>
      </xdr:grpSpPr>
      <xdr:grpSp>
        <xdr:nvGrpSpPr>
          <xdr:cNvPr id="53" name="Group 1"/>
          <xdr:cNvGrpSpPr>
            <a:grpSpLocks/>
          </xdr:cNvGrpSpPr>
        </xdr:nvGrpSpPr>
        <xdr:grpSpPr bwMode="auto">
          <a:xfrm>
            <a:off x="455083" y="259292"/>
            <a:ext cx="565150" cy="746125"/>
            <a:chOff x="3395" y="3765"/>
            <a:chExt cx="2738" cy="3500"/>
          </a:xfrm>
        </xdr:grpSpPr>
        <xdr:sp macro="" textlink="">
          <xdr:nvSpPr>
            <xdr:cNvPr id="88" name="Line 2"/>
            <xdr:cNvSpPr>
              <a:spLocks noChangeShapeType="1"/>
            </xdr:cNvSpPr>
          </xdr:nvSpPr>
          <xdr:spPr bwMode="auto">
            <a:xfrm>
              <a:off x="3395" y="5250"/>
              <a:ext cx="679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Line 3"/>
            <xdr:cNvSpPr>
              <a:spLocks noChangeShapeType="1"/>
            </xdr:cNvSpPr>
          </xdr:nvSpPr>
          <xdr:spPr bwMode="auto">
            <a:xfrm flipV="1">
              <a:off x="4889" y="3765"/>
              <a:ext cx="1" cy="94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Line 4"/>
            <xdr:cNvSpPr>
              <a:spLocks noChangeShapeType="1"/>
            </xdr:cNvSpPr>
          </xdr:nvSpPr>
          <xdr:spPr bwMode="auto">
            <a:xfrm flipV="1">
              <a:off x="3395" y="3765"/>
              <a:ext cx="1494" cy="148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1" name="Line 5"/>
            <xdr:cNvSpPr>
              <a:spLocks noChangeShapeType="1"/>
            </xdr:cNvSpPr>
          </xdr:nvSpPr>
          <xdr:spPr bwMode="auto">
            <a:xfrm>
              <a:off x="4074" y="5250"/>
              <a:ext cx="2" cy="108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2" name="Line 6"/>
            <xdr:cNvSpPr>
              <a:spLocks noChangeShapeType="1"/>
            </xdr:cNvSpPr>
          </xdr:nvSpPr>
          <xdr:spPr bwMode="auto">
            <a:xfrm>
              <a:off x="4889" y="5250"/>
              <a:ext cx="544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" name="Line 7"/>
            <xdr:cNvSpPr>
              <a:spLocks noChangeShapeType="1"/>
            </xdr:cNvSpPr>
          </xdr:nvSpPr>
          <xdr:spPr bwMode="auto">
            <a:xfrm flipV="1">
              <a:off x="5433" y="4710"/>
              <a:ext cx="0" cy="54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" name="Line 8"/>
            <xdr:cNvSpPr>
              <a:spLocks noChangeShapeType="1"/>
            </xdr:cNvSpPr>
          </xdr:nvSpPr>
          <xdr:spPr bwMode="auto">
            <a:xfrm flipH="1">
              <a:off x="4889" y="4710"/>
              <a:ext cx="544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5" name="Oval 9"/>
            <xdr:cNvSpPr>
              <a:spLocks noChangeArrowheads="1"/>
            </xdr:cNvSpPr>
          </xdr:nvSpPr>
          <xdr:spPr bwMode="auto">
            <a:xfrm>
              <a:off x="4889" y="5790"/>
              <a:ext cx="544" cy="540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6" name="Oval 10"/>
            <xdr:cNvSpPr>
              <a:spLocks noChangeArrowheads="1"/>
            </xdr:cNvSpPr>
          </xdr:nvSpPr>
          <xdr:spPr bwMode="auto">
            <a:xfrm>
              <a:off x="4074" y="5520"/>
              <a:ext cx="1630" cy="1619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7" name="Line 11"/>
            <xdr:cNvSpPr>
              <a:spLocks noChangeShapeType="1"/>
            </xdr:cNvSpPr>
          </xdr:nvSpPr>
          <xdr:spPr bwMode="auto">
            <a:xfrm>
              <a:off x="5428" y="6133"/>
              <a:ext cx="11" cy="799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8" name="Rectangle 12"/>
            <xdr:cNvSpPr>
              <a:spLocks noChangeArrowheads="1"/>
            </xdr:cNvSpPr>
          </xdr:nvSpPr>
          <xdr:spPr bwMode="auto">
            <a:xfrm>
              <a:off x="4102" y="5385"/>
              <a:ext cx="757" cy="94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0" name="Rectangle 13"/>
            <xdr:cNvSpPr>
              <a:spLocks noChangeArrowheads="1"/>
            </xdr:cNvSpPr>
          </xdr:nvSpPr>
          <xdr:spPr bwMode="auto">
            <a:xfrm>
              <a:off x="4911" y="5486"/>
              <a:ext cx="922" cy="59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1" name="Rectangle 14"/>
            <xdr:cNvSpPr>
              <a:spLocks noChangeArrowheads="1"/>
            </xdr:cNvSpPr>
          </xdr:nvSpPr>
          <xdr:spPr bwMode="auto">
            <a:xfrm>
              <a:off x="5455" y="6050"/>
              <a:ext cx="678" cy="12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2" name="Line 15"/>
            <xdr:cNvSpPr>
              <a:spLocks noChangeShapeType="1"/>
            </xdr:cNvSpPr>
          </xdr:nvSpPr>
          <xdr:spPr bwMode="auto">
            <a:xfrm>
              <a:off x="4889" y="5250"/>
              <a:ext cx="1" cy="81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54" name="Rectangle 16"/>
          <xdr:cNvSpPr>
            <a:spLocks noChangeArrowheads="1"/>
          </xdr:cNvSpPr>
        </xdr:nvSpPr>
        <xdr:spPr bwMode="auto">
          <a:xfrm>
            <a:off x="963083" y="465667"/>
            <a:ext cx="174625" cy="51435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5" name="Oval 17"/>
          <xdr:cNvSpPr>
            <a:spLocks noChangeArrowheads="1"/>
          </xdr:cNvSpPr>
        </xdr:nvSpPr>
        <xdr:spPr bwMode="auto">
          <a:xfrm>
            <a:off x="963083" y="230717"/>
            <a:ext cx="174625" cy="206375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6" name="Group 18"/>
          <xdr:cNvGrpSpPr>
            <a:grpSpLocks/>
          </xdr:cNvGrpSpPr>
        </xdr:nvGrpSpPr>
        <xdr:grpSpPr bwMode="auto">
          <a:xfrm>
            <a:off x="1280583" y="465667"/>
            <a:ext cx="412750" cy="539750"/>
            <a:chOff x="6384" y="4710"/>
            <a:chExt cx="1903" cy="2565"/>
          </a:xfrm>
        </xdr:grpSpPr>
        <xdr:sp macro="" textlink="">
          <xdr:nvSpPr>
            <xdr:cNvPr id="57" name="Line 19"/>
            <xdr:cNvSpPr>
              <a:spLocks noChangeShapeType="1"/>
            </xdr:cNvSpPr>
          </xdr:nvSpPr>
          <xdr:spPr bwMode="auto">
            <a:xfrm>
              <a:off x="6384" y="4710"/>
              <a:ext cx="1901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" name="Oval 20"/>
            <xdr:cNvSpPr>
              <a:spLocks noChangeArrowheads="1"/>
            </xdr:cNvSpPr>
          </xdr:nvSpPr>
          <xdr:spPr bwMode="auto">
            <a:xfrm>
              <a:off x="6384" y="5385"/>
              <a:ext cx="1901" cy="1890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9" name="Line 21"/>
            <xdr:cNvSpPr>
              <a:spLocks noChangeShapeType="1"/>
            </xdr:cNvSpPr>
          </xdr:nvSpPr>
          <xdr:spPr bwMode="auto">
            <a:xfrm flipV="1">
              <a:off x="8285" y="4710"/>
              <a:ext cx="2" cy="148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" name="Rectangle 22"/>
            <xdr:cNvSpPr>
              <a:spLocks noChangeArrowheads="1"/>
            </xdr:cNvSpPr>
          </xdr:nvSpPr>
          <xdr:spPr bwMode="auto">
            <a:xfrm>
              <a:off x="6384" y="5250"/>
              <a:ext cx="1887" cy="109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" name="Line 23"/>
            <xdr:cNvSpPr>
              <a:spLocks noChangeShapeType="1"/>
            </xdr:cNvSpPr>
          </xdr:nvSpPr>
          <xdr:spPr bwMode="auto">
            <a:xfrm flipV="1">
              <a:off x="7335" y="4710"/>
              <a:ext cx="1" cy="256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2" name="Line 24"/>
            <xdr:cNvSpPr>
              <a:spLocks noChangeShapeType="1"/>
            </xdr:cNvSpPr>
          </xdr:nvSpPr>
          <xdr:spPr bwMode="auto">
            <a:xfrm>
              <a:off x="6384" y="4710"/>
              <a:ext cx="1" cy="148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" name="Line 25"/>
            <xdr:cNvSpPr>
              <a:spLocks noChangeShapeType="1"/>
            </xdr:cNvSpPr>
          </xdr:nvSpPr>
          <xdr:spPr bwMode="auto">
            <a:xfrm>
              <a:off x="6519" y="4710"/>
              <a:ext cx="1" cy="216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4" name="Line 26"/>
            <xdr:cNvSpPr>
              <a:spLocks noChangeShapeType="1"/>
            </xdr:cNvSpPr>
          </xdr:nvSpPr>
          <xdr:spPr bwMode="auto">
            <a:xfrm>
              <a:off x="6655" y="4710"/>
              <a:ext cx="0" cy="229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5" name="Line 27"/>
            <xdr:cNvSpPr>
              <a:spLocks noChangeShapeType="1"/>
            </xdr:cNvSpPr>
          </xdr:nvSpPr>
          <xdr:spPr bwMode="auto">
            <a:xfrm>
              <a:off x="6791" y="4710"/>
              <a:ext cx="0" cy="243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6" name="Line 28"/>
            <xdr:cNvSpPr>
              <a:spLocks noChangeShapeType="1"/>
            </xdr:cNvSpPr>
          </xdr:nvSpPr>
          <xdr:spPr bwMode="auto">
            <a:xfrm>
              <a:off x="6927" y="4710"/>
              <a:ext cx="0" cy="243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8" name="Line 29"/>
            <xdr:cNvSpPr>
              <a:spLocks noChangeShapeType="1"/>
            </xdr:cNvSpPr>
          </xdr:nvSpPr>
          <xdr:spPr bwMode="auto">
            <a:xfrm>
              <a:off x="7063" y="4710"/>
              <a:ext cx="0" cy="256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Line 30"/>
            <xdr:cNvSpPr>
              <a:spLocks noChangeShapeType="1"/>
            </xdr:cNvSpPr>
          </xdr:nvSpPr>
          <xdr:spPr bwMode="auto">
            <a:xfrm>
              <a:off x="7199" y="4710"/>
              <a:ext cx="0" cy="2565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" name="Line 31"/>
            <xdr:cNvSpPr>
              <a:spLocks noChangeShapeType="1"/>
            </xdr:cNvSpPr>
          </xdr:nvSpPr>
          <xdr:spPr bwMode="auto">
            <a:xfrm>
              <a:off x="7335" y="484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Line 32"/>
            <xdr:cNvSpPr>
              <a:spLocks noChangeShapeType="1"/>
            </xdr:cNvSpPr>
          </xdr:nvSpPr>
          <xdr:spPr bwMode="auto">
            <a:xfrm>
              <a:off x="7335" y="498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" name="Line 33"/>
            <xdr:cNvSpPr>
              <a:spLocks noChangeShapeType="1"/>
            </xdr:cNvSpPr>
          </xdr:nvSpPr>
          <xdr:spPr bwMode="auto">
            <a:xfrm>
              <a:off x="7335" y="511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4"/>
            <xdr:cNvSpPr>
              <a:spLocks noChangeShapeType="1"/>
            </xdr:cNvSpPr>
          </xdr:nvSpPr>
          <xdr:spPr bwMode="auto">
            <a:xfrm>
              <a:off x="7335" y="525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5"/>
            <xdr:cNvSpPr>
              <a:spLocks noChangeShapeType="1"/>
            </xdr:cNvSpPr>
          </xdr:nvSpPr>
          <xdr:spPr bwMode="auto">
            <a:xfrm>
              <a:off x="7335" y="538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Line 36"/>
            <xdr:cNvSpPr>
              <a:spLocks noChangeShapeType="1"/>
            </xdr:cNvSpPr>
          </xdr:nvSpPr>
          <xdr:spPr bwMode="auto">
            <a:xfrm>
              <a:off x="7335" y="552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" name="Line 37"/>
            <xdr:cNvSpPr>
              <a:spLocks noChangeShapeType="1"/>
            </xdr:cNvSpPr>
          </xdr:nvSpPr>
          <xdr:spPr bwMode="auto">
            <a:xfrm>
              <a:off x="7335" y="565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7" name="Line 38"/>
            <xdr:cNvSpPr>
              <a:spLocks noChangeShapeType="1"/>
            </xdr:cNvSpPr>
          </xdr:nvSpPr>
          <xdr:spPr bwMode="auto">
            <a:xfrm>
              <a:off x="7335" y="579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Line 39"/>
            <xdr:cNvSpPr>
              <a:spLocks noChangeShapeType="1"/>
            </xdr:cNvSpPr>
          </xdr:nvSpPr>
          <xdr:spPr bwMode="auto">
            <a:xfrm>
              <a:off x="7335" y="592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e 40"/>
            <xdr:cNvSpPr>
              <a:spLocks noChangeShapeType="1"/>
            </xdr:cNvSpPr>
          </xdr:nvSpPr>
          <xdr:spPr bwMode="auto">
            <a:xfrm>
              <a:off x="7335" y="606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41"/>
            <xdr:cNvSpPr>
              <a:spLocks noChangeShapeType="1"/>
            </xdr:cNvSpPr>
          </xdr:nvSpPr>
          <xdr:spPr bwMode="auto">
            <a:xfrm>
              <a:off x="7335" y="619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42"/>
            <xdr:cNvSpPr>
              <a:spLocks noChangeShapeType="1"/>
            </xdr:cNvSpPr>
          </xdr:nvSpPr>
          <xdr:spPr bwMode="auto">
            <a:xfrm>
              <a:off x="7335" y="633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Line 43"/>
            <xdr:cNvSpPr>
              <a:spLocks noChangeShapeType="1"/>
            </xdr:cNvSpPr>
          </xdr:nvSpPr>
          <xdr:spPr bwMode="auto">
            <a:xfrm>
              <a:off x="7335" y="6465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3" name="Line 44"/>
            <xdr:cNvSpPr>
              <a:spLocks noChangeShapeType="1"/>
            </xdr:cNvSpPr>
          </xdr:nvSpPr>
          <xdr:spPr bwMode="auto">
            <a:xfrm>
              <a:off x="7335" y="6600"/>
              <a:ext cx="95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4" name="Line 45"/>
            <xdr:cNvSpPr>
              <a:spLocks noChangeShapeType="1"/>
            </xdr:cNvSpPr>
          </xdr:nvSpPr>
          <xdr:spPr bwMode="auto">
            <a:xfrm>
              <a:off x="7335" y="6735"/>
              <a:ext cx="815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Line 46"/>
            <xdr:cNvSpPr>
              <a:spLocks noChangeShapeType="1"/>
            </xdr:cNvSpPr>
          </xdr:nvSpPr>
          <xdr:spPr bwMode="auto">
            <a:xfrm>
              <a:off x="7335" y="6870"/>
              <a:ext cx="679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6" name="Line 47"/>
            <xdr:cNvSpPr>
              <a:spLocks noChangeShapeType="1"/>
            </xdr:cNvSpPr>
          </xdr:nvSpPr>
          <xdr:spPr bwMode="auto">
            <a:xfrm>
              <a:off x="7335" y="7005"/>
              <a:ext cx="679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Line 48"/>
            <xdr:cNvSpPr>
              <a:spLocks noChangeShapeType="1"/>
            </xdr:cNvSpPr>
          </xdr:nvSpPr>
          <xdr:spPr bwMode="auto">
            <a:xfrm>
              <a:off x="7335" y="7140"/>
              <a:ext cx="407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248710</xdr:colOff>
      <xdr:row>1</xdr:row>
      <xdr:rowOff>55027</xdr:rowOff>
    </xdr:from>
    <xdr:to>
      <xdr:col>19</xdr:col>
      <xdr:colOff>45984</xdr:colOff>
      <xdr:row>3</xdr:row>
      <xdr:rowOff>29743</xdr:rowOff>
    </xdr:to>
    <xdr:sp macro="" textlink="">
      <xdr:nvSpPr>
        <xdr:cNvPr id="103" name="CasellaDiTesto 102"/>
        <xdr:cNvSpPr txBox="1"/>
      </xdr:nvSpPr>
      <xdr:spPr>
        <a:xfrm>
          <a:off x="1785848" y="225820"/>
          <a:ext cx="4342998" cy="1980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CH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DIPARTIMENTO</a:t>
          </a:r>
          <a:r>
            <a:rPr lang="it-CH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DEL  TERRITORIO</a:t>
          </a:r>
          <a:endParaRPr lang="it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247641</xdr:colOff>
      <xdr:row>3</xdr:row>
      <xdr:rowOff>73027</xdr:rowOff>
    </xdr:from>
    <xdr:to>
      <xdr:col>19</xdr:col>
      <xdr:colOff>137948</xdr:colOff>
      <xdr:row>5</xdr:row>
      <xdr:rowOff>62445</xdr:rowOff>
    </xdr:to>
    <xdr:sp macro="" textlink="">
      <xdr:nvSpPr>
        <xdr:cNvPr id="104" name="CasellaDiTesto 103"/>
        <xdr:cNvSpPr txBox="1"/>
      </xdr:nvSpPr>
      <xdr:spPr>
        <a:xfrm>
          <a:off x="1784779" y="467165"/>
          <a:ext cx="4436031" cy="317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CH" sz="2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DIVISIONE  DELLE  COSTRUZIONI</a:t>
          </a:r>
          <a:endParaRPr lang="it-CH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247651</xdr:colOff>
      <xdr:row>5</xdr:row>
      <xdr:rowOff>104770</xdr:rowOff>
    </xdr:from>
    <xdr:to>
      <xdr:col>19</xdr:col>
      <xdr:colOff>91966</xdr:colOff>
      <xdr:row>7</xdr:row>
      <xdr:rowOff>28687</xdr:rowOff>
    </xdr:to>
    <xdr:sp macro="" textlink="">
      <xdr:nvSpPr>
        <xdr:cNvPr id="105" name="CasellaDiTesto 104"/>
        <xdr:cNvSpPr txBox="1"/>
      </xdr:nvSpPr>
      <xdr:spPr>
        <a:xfrm>
          <a:off x="1784789" y="827356"/>
          <a:ext cx="4390039" cy="252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CH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AREA  DEL  SUPPORTO  E  DEL  COORDINAMENTO</a:t>
          </a:r>
          <a:endParaRPr lang="it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246594</xdr:colOff>
      <xdr:row>7</xdr:row>
      <xdr:rowOff>56084</xdr:rowOff>
    </xdr:from>
    <xdr:to>
      <xdr:col>18</xdr:col>
      <xdr:colOff>308742</xdr:colOff>
      <xdr:row>8</xdr:row>
      <xdr:rowOff>72042</xdr:rowOff>
    </xdr:to>
    <xdr:sp macro="" textlink="">
      <xdr:nvSpPr>
        <xdr:cNvPr id="106" name="CasellaDiTesto 105"/>
        <xdr:cNvSpPr txBox="1"/>
      </xdr:nvSpPr>
      <xdr:spPr>
        <a:xfrm>
          <a:off x="1783732" y="1107118"/>
          <a:ext cx="4292562" cy="1801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CH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CASELLA  POSTALE  2170  -  6501  BELLINZONA</a:t>
          </a:r>
          <a:endParaRPr lang="it-CH" sz="8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5"/>
  <sheetViews>
    <sheetView topLeftCell="A34" zoomScale="145" zoomScaleNormal="145" zoomScaleSheetLayoutView="80" workbookViewId="0">
      <selection activeCell="N54" sqref="N54:S54"/>
    </sheetView>
  </sheetViews>
  <sheetFormatPr defaultRowHeight="12.75" x14ac:dyDescent="0.2"/>
  <cols>
    <col min="1" max="1" width="3.85546875" customWidth="1"/>
    <col min="2" max="2" width="2.7109375" customWidth="1"/>
    <col min="3" max="4" width="4.7109375" customWidth="1"/>
    <col min="5" max="5" width="6.7109375" customWidth="1"/>
    <col min="6" max="15" width="4.7109375" customWidth="1"/>
    <col min="16" max="16" width="6.7109375" customWidth="1"/>
    <col min="17" max="19" width="4.7109375" customWidth="1"/>
    <col min="20" max="20" width="3.7109375" customWidth="1"/>
    <col min="21" max="21" width="3.85546875" customWidth="1"/>
    <col min="22" max="28" width="4.7109375" customWidth="1"/>
    <col min="255" max="255" width="4.140625" customWidth="1"/>
    <col min="256" max="256" width="2.7109375" customWidth="1"/>
    <col min="257" max="273" width="4.7109375" customWidth="1"/>
    <col min="274" max="274" width="1.7109375" customWidth="1"/>
    <col min="275" max="275" width="2.5703125" customWidth="1"/>
    <col min="276" max="284" width="4.7109375" customWidth="1"/>
    <col min="511" max="511" width="4.140625" customWidth="1"/>
    <col min="512" max="512" width="2.7109375" customWidth="1"/>
    <col min="513" max="529" width="4.7109375" customWidth="1"/>
    <col min="530" max="530" width="1.7109375" customWidth="1"/>
    <col min="531" max="531" width="2.5703125" customWidth="1"/>
    <col min="532" max="540" width="4.7109375" customWidth="1"/>
    <col min="767" max="767" width="4.140625" customWidth="1"/>
    <col min="768" max="768" width="2.7109375" customWidth="1"/>
    <col min="769" max="785" width="4.7109375" customWidth="1"/>
    <col min="786" max="786" width="1.7109375" customWidth="1"/>
    <col min="787" max="787" width="2.5703125" customWidth="1"/>
    <col min="788" max="796" width="4.7109375" customWidth="1"/>
    <col min="1023" max="1023" width="4.140625" customWidth="1"/>
    <col min="1024" max="1024" width="2.7109375" customWidth="1"/>
    <col min="1025" max="1041" width="4.7109375" customWidth="1"/>
    <col min="1042" max="1042" width="1.7109375" customWidth="1"/>
    <col min="1043" max="1043" width="2.5703125" customWidth="1"/>
    <col min="1044" max="1052" width="4.7109375" customWidth="1"/>
    <col min="1279" max="1279" width="4.140625" customWidth="1"/>
    <col min="1280" max="1280" width="2.7109375" customWidth="1"/>
    <col min="1281" max="1297" width="4.7109375" customWidth="1"/>
    <col min="1298" max="1298" width="1.7109375" customWidth="1"/>
    <col min="1299" max="1299" width="2.5703125" customWidth="1"/>
    <col min="1300" max="1308" width="4.7109375" customWidth="1"/>
    <col min="1535" max="1535" width="4.140625" customWidth="1"/>
    <col min="1536" max="1536" width="2.7109375" customWidth="1"/>
    <col min="1537" max="1553" width="4.7109375" customWidth="1"/>
    <col min="1554" max="1554" width="1.7109375" customWidth="1"/>
    <col min="1555" max="1555" width="2.5703125" customWidth="1"/>
    <col min="1556" max="1564" width="4.7109375" customWidth="1"/>
    <col min="1791" max="1791" width="4.140625" customWidth="1"/>
    <col min="1792" max="1792" width="2.7109375" customWidth="1"/>
    <col min="1793" max="1809" width="4.7109375" customWidth="1"/>
    <col min="1810" max="1810" width="1.7109375" customWidth="1"/>
    <col min="1811" max="1811" width="2.5703125" customWidth="1"/>
    <col min="1812" max="1820" width="4.7109375" customWidth="1"/>
    <col min="2047" max="2047" width="4.140625" customWidth="1"/>
    <col min="2048" max="2048" width="2.7109375" customWidth="1"/>
    <col min="2049" max="2065" width="4.7109375" customWidth="1"/>
    <col min="2066" max="2066" width="1.7109375" customWidth="1"/>
    <col min="2067" max="2067" width="2.5703125" customWidth="1"/>
    <col min="2068" max="2076" width="4.7109375" customWidth="1"/>
    <col min="2303" max="2303" width="4.140625" customWidth="1"/>
    <col min="2304" max="2304" width="2.7109375" customWidth="1"/>
    <col min="2305" max="2321" width="4.7109375" customWidth="1"/>
    <col min="2322" max="2322" width="1.7109375" customWidth="1"/>
    <col min="2323" max="2323" width="2.5703125" customWidth="1"/>
    <col min="2324" max="2332" width="4.7109375" customWidth="1"/>
    <col min="2559" max="2559" width="4.140625" customWidth="1"/>
    <col min="2560" max="2560" width="2.7109375" customWidth="1"/>
    <col min="2561" max="2577" width="4.7109375" customWidth="1"/>
    <col min="2578" max="2578" width="1.7109375" customWidth="1"/>
    <col min="2579" max="2579" width="2.5703125" customWidth="1"/>
    <col min="2580" max="2588" width="4.7109375" customWidth="1"/>
    <col min="2815" max="2815" width="4.140625" customWidth="1"/>
    <col min="2816" max="2816" width="2.7109375" customWidth="1"/>
    <col min="2817" max="2833" width="4.7109375" customWidth="1"/>
    <col min="2834" max="2834" width="1.7109375" customWidth="1"/>
    <col min="2835" max="2835" width="2.5703125" customWidth="1"/>
    <col min="2836" max="2844" width="4.7109375" customWidth="1"/>
    <col min="3071" max="3071" width="4.140625" customWidth="1"/>
    <col min="3072" max="3072" width="2.7109375" customWidth="1"/>
    <col min="3073" max="3089" width="4.7109375" customWidth="1"/>
    <col min="3090" max="3090" width="1.7109375" customWidth="1"/>
    <col min="3091" max="3091" width="2.5703125" customWidth="1"/>
    <col min="3092" max="3100" width="4.7109375" customWidth="1"/>
    <col min="3327" max="3327" width="4.140625" customWidth="1"/>
    <col min="3328" max="3328" width="2.7109375" customWidth="1"/>
    <col min="3329" max="3345" width="4.7109375" customWidth="1"/>
    <col min="3346" max="3346" width="1.7109375" customWidth="1"/>
    <col min="3347" max="3347" width="2.5703125" customWidth="1"/>
    <col min="3348" max="3356" width="4.7109375" customWidth="1"/>
    <col min="3583" max="3583" width="4.140625" customWidth="1"/>
    <col min="3584" max="3584" width="2.7109375" customWidth="1"/>
    <col min="3585" max="3601" width="4.7109375" customWidth="1"/>
    <col min="3602" max="3602" width="1.7109375" customWidth="1"/>
    <col min="3603" max="3603" width="2.5703125" customWidth="1"/>
    <col min="3604" max="3612" width="4.7109375" customWidth="1"/>
    <col min="3839" max="3839" width="4.140625" customWidth="1"/>
    <col min="3840" max="3840" width="2.7109375" customWidth="1"/>
    <col min="3841" max="3857" width="4.7109375" customWidth="1"/>
    <col min="3858" max="3858" width="1.7109375" customWidth="1"/>
    <col min="3859" max="3859" width="2.5703125" customWidth="1"/>
    <col min="3860" max="3868" width="4.7109375" customWidth="1"/>
    <col min="4095" max="4095" width="4.140625" customWidth="1"/>
    <col min="4096" max="4096" width="2.7109375" customWidth="1"/>
    <col min="4097" max="4113" width="4.7109375" customWidth="1"/>
    <col min="4114" max="4114" width="1.7109375" customWidth="1"/>
    <col min="4115" max="4115" width="2.5703125" customWidth="1"/>
    <col min="4116" max="4124" width="4.7109375" customWidth="1"/>
    <col min="4351" max="4351" width="4.140625" customWidth="1"/>
    <col min="4352" max="4352" width="2.7109375" customWidth="1"/>
    <col min="4353" max="4369" width="4.7109375" customWidth="1"/>
    <col min="4370" max="4370" width="1.7109375" customWidth="1"/>
    <col min="4371" max="4371" width="2.5703125" customWidth="1"/>
    <col min="4372" max="4380" width="4.7109375" customWidth="1"/>
    <col min="4607" max="4607" width="4.140625" customWidth="1"/>
    <col min="4608" max="4608" width="2.7109375" customWidth="1"/>
    <col min="4609" max="4625" width="4.7109375" customWidth="1"/>
    <col min="4626" max="4626" width="1.7109375" customWidth="1"/>
    <col min="4627" max="4627" width="2.5703125" customWidth="1"/>
    <col min="4628" max="4636" width="4.7109375" customWidth="1"/>
    <col min="4863" max="4863" width="4.140625" customWidth="1"/>
    <col min="4864" max="4864" width="2.7109375" customWidth="1"/>
    <col min="4865" max="4881" width="4.7109375" customWidth="1"/>
    <col min="4882" max="4882" width="1.7109375" customWidth="1"/>
    <col min="4883" max="4883" width="2.5703125" customWidth="1"/>
    <col min="4884" max="4892" width="4.7109375" customWidth="1"/>
    <col min="5119" max="5119" width="4.140625" customWidth="1"/>
    <col min="5120" max="5120" width="2.7109375" customWidth="1"/>
    <col min="5121" max="5137" width="4.7109375" customWidth="1"/>
    <col min="5138" max="5138" width="1.7109375" customWidth="1"/>
    <col min="5139" max="5139" width="2.5703125" customWidth="1"/>
    <col min="5140" max="5148" width="4.7109375" customWidth="1"/>
    <col min="5375" max="5375" width="4.140625" customWidth="1"/>
    <col min="5376" max="5376" width="2.7109375" customWidth="1"/>
    <col min="5377" max="5393" width="4.7109375" customWidth="1"/>
    <col min="5394" max="5394" width="1.7109375" customWidth="1"/>
    <col min="5395" max="5395" width="2.5703125" customWidth="1"/>
    <col min="5396" max="5404" width="4.7109375" customWidth="1"/>
    <col min="5631" max="5631" width="4.140625" customWidth="1"/>
    <col min="5632" max="5632" width="2.7109375" customWidth="1"/>
    <col min="5633" max="5649" width="4.7109375" customWidth="1"/>
    <col min="5650" max="5650" width="1.7109375" customWidth="1"/>
    <col min="5651" max="5651" width="2.5703125" customWidth="1"/>
    <col min="5652" max="5660" width="4.7109375" customWidth="1"/>
    <col min="5887" max="5887" width="4.140625" customWidth="1"/>
    <col min="5888" max="5888" width="2.7109375" customWidth="1"/>
    <col min="5889" max="5905" width="4.7109375" customWidth="1"/>
    <col min="5906" max="5906" width="1.7109375" customWidth="1"/>
    <col min="5907" max="5907" width="2.5703125" customWidth="1"/>
    <col min="5908" max="5916" width="4.7109375" customWidth="1"/>
    <col min="6143" max="6143" width="4.140625" customWidth="1"/>
    <col min="6144" max="6144" width="2.7109375" customWidth="1"/>
    <col min="6145" max="6161" width="4.7109375" customWidth="1"/>
    <col min="6162" max="6162" width="1.7109375" customWidth="1"/>
    <col min="6163" max="6163" width="2.5703125" customWidth="1"/>
    <col min="6164" max="6172" width="4.7109375" customWidth="1"/>
    <col min="6399" max="6399" width="4.140625" customWidth="1"/>
    <col min="6400" max="6400" width="2.7109375" customWidth="1"/>
    <col min="6401" max="6417" width="4.7109375" customWidth="1"/>
    <col min="6418" max="6418" width="1.7109375" customWidth="1"/>
    <col min="6419" max="6419" width="2.5703125" customWidth="1"/>
    <col min="6420" max="6428" width="4.7109375" customWidth="1"/>
    <col min="6655" max="6655" width="4.140625" customWidth="1"/>
    <col min="6656" max="6656" width="2.7109375" customWidth="1"/>
    <col min="6657" max="6673" width="4.7109375" customWidth="1"/>
    <col min="6674" max="6674" width="1.7109375" customWidth="1"/>
    <col min="6675" max="6675" width="2.5703125" customWidth="1"/>
    <col min="6676" max="6684" width="4.7109375" customWidth="1"/>
    <col min="6911" max="6911" width="4.140625" customWidth="1"/>
    <col min="6912" max="6912" width="2.7109375" customWidth="1"/>
    <col min="6913" max="6929" width="4.7109375" customWidth="1"/>
    <col min="6930" max="6930" width="1.7109375" customWidth="1"/>
    <col min="6931" max="6931" width="2.5703125" customWidth="1"/>
    <col min="6932" max="6940" width="4.7109375" customWidth="1"/>
    <col min="7167" max="7167" width="4.140625" customWidth="1"/>
    <col min="7168" max="7168" width="2.7109375" customWidth="1"/>
    <col min="7169" max="7185" width="4.7109375" customWidth="1"/>
    <col min="7186" max="7186" width="1.7109375" customWidth="1"/>
    <col min="7187" max="7187" width="2.5703125" customWidth="1"/>
    <col min="7188" max="7196" width="4.7109375" customWidth="1"/>
    <col min="7423" max="7423" width="4.140625" customWidth="1"/>
    <col min="7424" max="7424" width="2.7109375" customWidth="1"/>
    <col min="7425" max="7441" width="4.7109375" customWidth="1"/>
    <col min="7442" max="7442" width="1.7109375" customWidth="1"/>
    <col min="7443" max="7443" width="2.5703125" customWidth="1"/>
    <col min="7444" max="7452" width="4.7109375" customWidth="1"/>
    <col min="7679" max="7679" width="4.140625" customWidth="1"/>
    <col min="7680" max="7680" width="2.7109375" customWidth="1"/>
    <col min="7681" max="7697" width="4.7109375" customWidth="1"/>
    <col min="7698" max="7698" width="1.7109375" customWidth="1"/>
    <col min="7699" max="7699" width="2.5703125" customWidth="1"/>
    <col min="7700" max="7708" width="4.7109375" customWidth="1"/>
    <col min="7935" max="7935" width="4.140625" customWidth="1"/>
    <col min="7936" max="7936" width="2.7109375" customWidth="1"/>
    <col min="7937" max="7953" width="4.7109375" customWidth="1"/>
    <col min="7954" max="7954" width="1.7109375" customWidth="1"/>
    <col min="7955" max="7955" width="2.5703125" customWidth="1"/>
    <col min="7956" max="7964" width="4.7109375" customWidth="1"/>
    <col min="8191" max="8191" width="4.140625" customWidth="1"/>
    <col min="8192" max="8192" width="2.7109375" customWidth="1"/>
    <col min="8193" max="8209" width="4.7109375" customWidth="1"/>
    <col min="8210" max="8210" width="1.7109375" customWidth="1"/>
    <col min="8211" max="8211" width="2.5703125" customWidth="1"/>
    <col min="8212" max="8220" width="4.7109375" customWidth="1"/>
    <col min="8447" max="8447" width="4.140625" customWidth="1"/>
    <col min="8448" max="8448" width="2.7109375" customWidth="1"/>
    <col min="8449" max="8465" width="4.7109375" customWidth="1"/>
    <col min="8466" max="8466" width="1.7109375" customWidth="1"/>
    <col min="8467" max="8467" width="2.5703125" customWidth="1"/>
    <col min="8468" max="8476" width="4.7109375" customWidth="1"/>
    <col min="8703" max="8703" width="4.140625" customWidth="1"/>
    <col min="8704" max="8704" width="2.7109375" customWidth="1"/>
    <col min="8705" max="8721" width="4.7109375" customWidth="1"/>
    <col min="8722" max="8722" width="1.7109375" customWidth="1"/>
    <col min="8723" max="8723" width="2.5703125" customWidth="1"/>
    <col min="8724" max="8732" width="4.7109375" customWidth="1"/>
    <col min="8959" max="8959" width="4.140625" customWidth="1"/>
    <col min="8960" max="8960" width="2.7109375" customWidth="1"/>
    <col min="8961" max="8977" width="4.7109375" customWidth="1"/>
    <col min="8978" max="8978" width="1.7109375" customWidth="1"/>
    <col min="8979" max="8979" width="2.5703125" customWidth="1"/>
    <col min="8980" max="8988" width="4.7109375" customWidth="1"/>
    <col min="9215" max="9215" width="4.140625" customWidth="1"/>
    <col min="9216" max="9216" width="2.7109375" customWidth="1"/>
    <col min="9217" max="9233" width="4.7109375" customWidth="1"/>
    <col min="9234" max="9234" width="1.7109375" customWidth="1"/>
    <col min="9235" max="9235" width="2.5703125" customWidth="1"/>
    <col min="9236" max="9244" width="4.7109375" customWidth="1"/>
    <col min="9471" max="9471" width="4.140625" customWidth="1"/>
    <col min="9472" max="9472" width="2.7109375" customWidth="1"/>
    <col min="9473" max="9489" width="4.7109375" customWidth="1"/>
    <col min="9490" max="9490" width="1.7109375" customWidth="1"/>
    <col min="9491" max="9491" width="2.5703125" customWidth="1"/>
    <col min="9492" max="9500" width="4.7109375" customWidth="1"/>
    <col min="9727" max="9727" width="4.140625" customWidth="1"/>
    <col min="9728" max="9728" width="2.7109375" customWidth="1"/>
    <col min="9729" max="9745" width="4.7109375" customWidth="1"/>
    <col min="9746" max="9746" width="1.7109375" customWidth="1"/>
    <col min="9747" max="9747" width="2.5703125" customWidth="1"/>
    <col min="9748" max="9756" width="4.7109375" customWidth="1"/>
    <col min="9983" max="9983" width="4.140625" customWidth="1"/>
    <col min="9984" max="9984" width="2.7109375" customWidth="1"/>
    <col min="9985" max="10001" width="4.7109375" customWidth="1"/>
    <col min="10002" max="10002" width="1.7109375" customWidth="1"/>
    <col min="10003" max="10003" width="2.5703125" customWidth="1"/>
    <col min="10004" max="10012" width="4.7109375" customWidth="1"/>
    <col min="10239" max="10239" width="4.140625" customWidth="1"/>
    <col min="10240" max="10240" width="2.7109375" customWidth="1"/>
    <col min="10241" max="10257" width="4.7109375" customWidth="1"/>
    <col min="10258" max="10258" width="1.7109375" customWidth="1"/>
    <col min="10259" max="10259" width="2.5703125" customWidth="1"/>
    <col min="10260" max="10268" width="4.7109375" customWidth="1"/>
    <col min="10495" max="10495" width="4.140625" customWidth="1"/>
    <col min="10496" max="10496" width="2.7109375" customWidth="1"/>
    <col min="10497" max="10513" width="4.7109375" customWidth="1"/>
    <col min="10514" max="10514" width="1.7109375" customWidth="1"/>
    <col min="10515" max="10515" width="2.5703125" customWidth="1"/>
    <col min="10516" max="10524" width="4.7109375" customWidth="1"/>
    <col min="10751" max="10751" width="4.140625" customWidth="1"/>
    <col min="10752" max="10752" width="2.7109375" customWidth="1"/>
    <col min="10753" max="10769" width="4.7109375" customWidth="1"/>
    <col min="10770" max="10770" width="1.7109375" customWidth="1"/>
    <col min="10771" max="10771" width="2.5703125" customWidth="1"/>
    <col min="10772" max="10780" width="4.7109375" customWidth="1"/>
    <col min="11007" max="11007" width="4.140625" customWidth="1"/>
    <col min="11008" max="11008" width="2.7109375" customWidth="1"/>
    <col min="11009" max="11025" width="4.7109375" customWidth="1"/>
    <col min="11026" max="11026" width="1.7109375" customWidth="1"/>
    <col min="11027" max="11027" width="2.5703125" customWidth="1"/>
    <col min="11028" max="11036" width="4.7109375" customWidth="1"/>
    <col min="11263" max="11263" width="4.140625" customWidth="1"/>
    <col min="11264" max="11264" width="2.7109375" customWidth="1"/>
    <col min="11265" max="11281" width="4.7109375" customWidth="1"/>
    <col min="11282" max="11282" width="1.7109375" customWidth="1"/>
    <col min="11283" max="11283" width="2.5703125" customWidth="1"/>
    <col min="11284" max="11292" width="4.7109375" customWidth="1"/>
    <col min="11519" max="11519" width="4.140625" customWidth="1"/>
    <col min="11520" max="11520" width="2.7109375" customWidth="1"/>
    <col min="11521" max="11537" width="4.7109375" customWidth="1"/>
    <col min="11538" max="11538" width="1.7109375" customWidth="1"/>
    <col min="11539" max="11539" width="2.5703125" customWidth="1"/>
    <col min="11540" max="11548" width="4.7109375" customWidth="1"/>
    <col min="11775" max="11775" width="4.140625" customWidth="1"/>
    <col min="11776" max="11776" width="2.7109375" customWidth="1"/>
    <col min="11777" max="11793" width="4.7109375" customWidth="1"/>
    <col min="11794" max="11794" width="1.7109375" customWidth="1"/>
    <col min="11795" max="11795" width="2.5703125" customWidth="1"/>
    <col min="11796" max="11804" width="4.7109375" customWidth="1"/>
    <col min="12031" max="12031" width="4.140625" customWidth="1"/>
    <col min="12032" max="12032" width="2.7109375" customWidth="1"/>
    <col min="12033" max="12049" width="4.7109375" customWidth="1"/>
    <col min="12050" max="12050" width="1.7109375" customWidth="1"/>
    <col min="12051" max="12051" width="2.5703125" customWidth="1"/>
    <col min="12052" max="12060" width="4.7109375" customWidth="1"/>
    <col min="12287" max="12287" width="4.140625" customWidth="1"/>
    <col min="12288" max="12288" width="2.7109375" customWidth="1"/>
    <col min="12289" max="12305" width="4.7109375" customWidth="1"/>
    <col min="12306" max="12306" width="1.7109375" customWidth="1"/>
    <col min="12307" max="12307" width="2.5703125" customWidth="1"/>
    <col min="12308" max="12316" width="4.7109375" customWidth="1"/>
    <col min="12543" max="12543" width="4.140625" customWidth="1"/>
    <col min="12544" max="12544" width="2.7109375" customWidth="1"/>
    <col min="12545" max="12561" width="4.7109375" customWidth="1"/>
    <col min="12562" max="12562" width="1.7109375" customWidth="1"/>
    <col min="12563" max="12563" width="2.5703125" customWidth="1"/>
    <col min="12564" max="12572" width="4.7109375" customWidth="1"/>
    <col min="12799" max="12799" width="4.140625" customWidth="1"/>
    <col min="12800" max="12800" width="2.7109375" customWidth="1"/>
    <col min="12801" max="12817" width="4.7109375" customWidth="1"/>
    <col min="12818" max="12818" width="1.7109375" customWidth="1"/>
    <col min="12819" max="12819" width="2.5703125" customWidth="1"/>
    <col min="12820" max="12828" width="4.7109375" customWidth="1"/>
    <col min="13055" max="13055" width="4.140625" customWidth="1"/>
    <col min="13056" max="13056" width="2.7109375" customWidth="1"/>
    <col min="13057" max="13073" width="4.7109375" customWidth="1"/>
    <col min="13074" max="13074" width="1.7109375" customWidth="1"/>
    <col min="13075" max="13075" width="2.5703125" customWidth="1"/>
    <col min="13076" max="13084" width="4.7109375" customWidth="1"/>
    <col min="13311" max="13311" width="4.140625" customWidth="1"/>
    <col min="13312" max="13312" width="2.7109375" customWidth="1"/>
    <col min="13313" max="13329" width="4.7109375" customWidth="1"/>
    <col min="13330" max="13330" width="1.7109375" customWidth="1"/>
    <col min="13331" max="13331" width="2.5703125" customWidth="1"/>
    <col min="13332" max="13340" width="4.7109375" customWidth="1"/>
    <col min="13567" max="13567" width="4.140625" customWidth="1"/>
    <col min="13568" max="13568" width="2.7109375" customWidth="1"/>
    <col min="13569" max="13585" width="4.7109375" customWidth="1"/>
    <col min="13586" max="13586" width="1.7109375" customWidth="1"/>
    <col min="13587" max="13587" width="2.5703125" customWidth="1"/>
    <col min="13588" max="13596" width="4.7109375" customWidth="1"/>
    <col min="13823" max="13823" width="4.140625" customWidth="1"/>
    <col min="13824" max="13824" width="2.7109375" customWidth="1"/>
    <col min="13825" max="13841" width="4.7109375" customWidth="1"/>
    <col min="13842" max="13842" width="1.7109375" customWidth="1"/>
    <col min="13843" max="13843" width="2.5703125" customWidth="1"/>
    <col min="13844" max="13852" width="4.7109375" customWidth="1"/>
    <col min="14079" max="14079" width="4.140625" customWidth="1"/>
    <col min="14080" max="14080" width="2.7109375" customWidth="1"/>
    <col min="14081" max="14097" width="4.7109375" customWidth="1"/>
    <col min="14098" max="14098" width="1.7109375" customWidth="1"/>
    <col min="14099" max="14099" width="2.5703125" customWidth="1"/>
    <col min="14100" max="14108" width="4.7109375" customWidth="1"/>
    <col min="14335" max="14335" width="4.140625" customWidth="1"/>
    <col min="14336" max="14336" width="2.7109375" customWidth="1"/>
    <col min="14337" max="14353" width="4.7109375" customWidth="1"/>
    <col min="14354" max="14354" width="1.7109375" customWidth="1"/>
    <col min="14355" max="14355" width="2.5703125" customWidth="1"/>
    <col min="14356" max="14364" width="4.7109375" customWidth="1"/>
    <col min="14591" max="14591" width="4.140625" customWidth="1"/>
    <col min="14592" max="14592" width="2.7109375" customWidth="1"/>
    <col min="14593" max="14609" width="4.7109375" customWidth="1"/>
    <col min="14610" max="14610" width="1.7109375" customWidth="1"/>
    <col min="14611" max="14611" width="2.5703125" customWidth="1"/>
    <col min="14612" max="14620" width="4.7109375" customWidth="1"/>
    <col min="14847" max="14847" width="4.140625" customWidth="1"/>
    <col min="14848" max="14848" width="2.7109375" customWidth="1"/>
    <col min="14849" max="14865" width="4.7109375" customWidth="1"/>
    <col min="14866" max="14866" width="1.7109375" customWidth="1"/>
    <col min="14867" max="14867" width="2.5703125" customWidth="1"/>
    <col min="14868" max="14876" width="4.7109375" customWidth="1"/>
    <col min="15103" max="15103" width="4.140625" customWidth="1"/>
    <col min="15104" max="15104" width="2.7109375" customWidth="1"/>
    <col min="15105" max="15121" width="4.7109375" customWidth="1"/>
    <col min="15122" max="15122" width="1.7109375" customWidth="1"/>
    <col min="15123" max="15123" width="2.5703125" customWidth="1"/>
    <col min="15124" max="15132" width="4.7109375" customWidth="1"/>
    <col min="15359" max="15359" width="4.140625" customWidth="1"/>
    <col min="15360" max="15360" width="2.7109375" customWidth="1"/>
    <col min="15361" max="15377" width="4.7109375" customWidth="1"/>
    <col min="15378" max="15378" width="1.7109375" customWidth="1"/>
    <col min="15379" max="15379" width="2.5703125" customWidth="1"/>
    <col min="15380" max="15388" width="4.7109375" customWidth="1"/>
    <col min="15615" max="15615" width="4.140625" customWidth="1"/>
    <col min="15616" max="15616" width="2.7109375" customWidth="1"/>
    <col min="15617" max="15633" width="4.7109375" customWidth="1"/>
    <col min="15634" max="15634" width="1.7109375" customWidth="1"/>
    <col min="15635" max="15635" width="2.5703125" customWidth="1"/>
    <col min="15636" max="15644" width="4.7109375" customWidth="1"/>
    <col min="15871" max="15871" width="4.140625" customWidth="1"/>
    <col min="15872" max="15872" width="2.7109375" customWidth="1"/>
    <col min="15873" max="15889" width="4.7109375" customWidth="1"/>
    <col min="15890" max="15890" width="1.7109375" customWidth="1"/>
    <col min="15891" max="15891" width="2.5703125" customWidth="1"/>
    <col min="15892" max="15900" width="4.7109375" customWidth="1"/>
    <col min="16127" max="16127" width="4.140625" customWidth="1"/>
    <col min="16128" max="16128" width="2.7109375" customWidth="1"/>
    <col min="16129" max="16145" width="4.7109375" customWidth="1"/>
    <col min="16146" max="16146" width="1.7109375" customWidth="1"/>
    <col min="16147" max="16147" width="2.5703125" customWidth="1"/>
    <col min="16148" max="16156" width="4.7109375" customWidth="1"/>
  </cols>
  <sheetData>
    <row r="2" spans="1:30" ht="4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4"/>
    </row>
    <row r="3" spans="1:30" x14ac:dyDescent="0.2">
      <c r="A3" s="13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38"/>
      <c r="U3" s="4"/>
    </row>
    <row r="4" spans="1:30" x14ac:dyDescent="0.2">
      <c r="A4" s="13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38"/>
      <c r="U4" s="4"/>
    </row>
    <row r="5" spans="1:30" x14ac:dyDescent="0.2">
      <c r="A5" s="13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38"/>
      <c r="U5" s="4"/>
    </row>
    <row r="6" spans="1:30" x14ac:dyDescent="0.2">
      <c r="A6" s="13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38"/>
      <c r="U6" s="4"/>
    </row>
    <row r="7" spans="1:30" x14ac:dyDescent="0.2">
      <c r="A7" s="13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38"/>
      <c r="U7" s="4"/>
    </row>
    <row r="8" spans="1:30" x14ac:dyDescent="0.2">
      <c r="A8" s="13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38"/>
      <c r="U8" s="4"/>
    </row>
    <row r="9" spans="1:30" x14ac:dyDescent="0.2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4"/>
    </row>
    <row r="11" spans="1:30" x14ac:dyDescent="0.2">
      <c r="E11" s="4"/>
      <c r="F11" s="4"/>
      <c r="G11" s="143"/>
      <c r="H11" s="143"/>
      <c r="I11" s="143"/>
      <c r="J11" s="143"/>
      <c r="K11" s="143"/>
      <c r="L11" s="143"/>
      <c r="M11" s="143"/>
      <c r="N11" s="143"/>
      <c r="O11" s="143"/>
      <c r="P11" s="4"/>
    </row>
    <row r="12" spans="1:30" ht="20.25" customHeight="1" x14ac:dyDescent="0.2">
      <c r="E12" s="4"/>
      <c r="F12" s="4"/>
      <c r="G12" s="144" t="s">
        <v>121</v>
      </c>
      <c r="H12" s="145"/>
      <c r="I12" s="145"/>
      <c r="J12" s="145"/>
      <c r="K12" s="145"/>
      <c r="L12" s="145"/>
      <c r="M12" s="145"/>
      <c r="N12" s="146"/>
      <c r="O12" s="143"/>
      <c r="P12" s="4"/>
    </row>
    <row r="13" spans="1:30" ht="4.5" customHeight="1" x14ac:dyDescent="0.2">
      <c r="E13" s="4"/>
      <c r="F13" s="4"/>
      <c r="G13" s="147"/>
      <c r="H13" s="148"/>
      <c r="I13" s="148"/>
      <c r="J13" s="148"/>
      <c r="K13" s="148"/>
      <c r="L13" s="148"/>
      <c r="M13" s="148"/>
      <c r="N13" s="149"/>
      <c r="O13" s="143"/>
      <c r="P13" s="4"/>
    </row>
    <row r="14" spans="1:30" ht="12.75" customHeight="1" x14ac:dyDescent="0.2">
      <c r="E14" s="4"/>
      <c r="F14" s="13"/>
      <c r="G14" s="147"/>
      <c r="H14" s="148"/>
      <c r="I14" s="148"/>
      <c r="J14" s="148"/>
      <c r="K14" s="148"/>
      <c r="L14" s="148"/>
      <c r="M14" s="148"/>
      <c r="N14" s="149"/>
      <c r="O14" s="13"/>
      <c r="P14" s="4"/>
    </row>
    <row r="15" spans="1:30" ht="12.75" customHeight="1" x14ac:dyDescent="0.2">
      <c r="E15" s="4"/>
      <c r="F15" s="13"/>
      <c r="G15" s="147"/>
      <c r="H15" s="148"/>
      <c r="I15" s="148"/>
      <c r="J15" s="148"/>
      <c r="K15" s="148"/>
      <c r="L15" s="148"/>
      <c r="M15" s="148"/>
      <c r="N15" s="149"/>
      <c r="O15" s="13"/>
      <c r="P15" s="4"/>
      <c r="AB15" s="142"/>
    </row>
    <row r="16" spans="1:30" ht="12.75" customHeight="1" thickBot="1" x14ac:dyDescent="0.25">
      <c r="E16" s="4"/>
      <c r="F16" s="13"/>
      <c r="G16" s="150"/>
      <c r="H16" s="151"/>
      <c r="I16" s="151"/>
      <c r="J16" s="151"/>
      <c r="K16" s="151"/>
      <c r="L16" s="151"/>
      <c r="M16" s="151"/>
      <c r="N16" s="152"/>
      <c r="O16" s="13"/>
      <c r="P16" s="4"/>
      <c r="AD16" s="2"/>
    </row>
    <row r="17" spans="2:19" ht="8.25" customHeight="1" thickTop="1" x14ac:dyDescent="0.2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9" ht="8.25" customHeight="1" x14ac:dyDescent="0.2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9" ht="16.5" x14ac:dyDescent="0.25">
      <c r="B19" s="153" t="s">
        <v>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2:19" ht="16.5" x14ac:dyDescent="0.25">
      <c r="B20" s="153" t="s">
        <v>41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2:19" ht="8.25" customHeight="1" x14ac:dyDescent="0.2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9" ht="8.25" customHeight="1" x14ac:dyDescent="0.2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9" ht="8.25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18" x14ac:dyDescent="0.25">
      <c r="B24" s="155" t="s">
        <v>89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</row>
    <row r="25" spans="2:19" ht="24" customHeight="1" x14ac:dyDescent="0.2">
      <c r="B25" s="160" t="s">
        <v>88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2:19" ht="18" x14ac:dyDescent="0.25">
      <c r="B26" s="161" t="s">
        <v>90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</row>
    <row r="27" spans="2:19" ht="18" x14ac:dyDescent="0.25">
      <c r="B27" s="161" t="s">
        <v>91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</row>
    <row r="28" spans="2:19" ht="18" x14ac:dyDescent="0.25">
      <c r="B28" s="161" t="s">
        <v>92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</row>
    <row r="29" spans="2:19" ht="20.25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2:19" ht="20.25" x14ac:dyDescent="0.3">
      <c r="B30" s="156" t="s">
        <v>98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  <row r="31" spans="2:19" ht="20.25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ht="30" x14ac:dyDescent="0.2">
      <c r="B32" s="157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2:21" ht="12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21" ht="12" customHeight="1" x14ac:dyDescent="0.2"/>
    <row r="35" spans="2:21" ht="12" customHeight="1" x14ac:dyDescent="0.2">
      <c r="B35" s="7"/>
    </row>
    <row r="36" spans="2:21" ht="12" customHeight="1" x14ac:dyDescent="0.2">
      <c r="B36" s="7"/>
    </row>
    <row r="37" spans="2:21" ht="12" customHeight="1" x14ac:dyDescent="0.2">
      <c r="B37" s="7"/>
    </row>
    <row r="38" spans="2:21" s="109" customFormat="1" ht="12" customHeight="1" x14ac:dyDescent="0.2"/>
    <row r="39" spans="2:21" s="109" customFormat="1" ht="12" customHeight="1" x14ac:dyDescent="0.2"/>
    <row r="40" spans="2:21" s="109" customFormat="1" ht="12" customHeight="1" x14ac:dyDescent="0.2"/>
    <row r="41" spans="2:21" ht="12" customHeight="1" x14ac:dyDescent="0.2">
      <c r="B41" s="7"/>
      <c r="U41" s="30"/>
    </row>
    <row r="42" spans="2:21" s="109" customFormat="1" ht="12" customHeight="1" x14ac:dyDescent="0.2"/>
    <row r="43" spans="2:21" ht="12" customHeight="1" x14ac:dyDescent="0.2">
      <c r="B43" s="7"/>
    </row>
    <row r="44" spans="2:21" x14ac:dyDescent="0.2">
      <c r="B44" s="7"/>
    </row>
    <row r="45" spans="2:21" s="1" customFormat="1" ht="20.100000000000001" customHeight="1" x14ac:dyDescent="0.25">
      <c r="B45" s="14" t="s">
        <v>23</v>
      </c>
      <c r="C45"/>
      <c r="D45"/>
      <c r="E45"/>
      <c r="F45" s="1" t="s">
        <v>24</v>
      </c>
      <c r="G45" s="158">
        <f>'Offerta economica'!D282</f>
        <v>0</v>
      </c>
      <c r="H45" s="159"/>
      <c r="I45" s="159"/>
      <c r="J45" s="159"/>
      <c r="K45" s="159"/>
      <c r="L45" s="37" t="s">
        <v>25</v>
      </c>
      <c r="M45" s="7"/>
      <c r="N45" s="7"/>
      <c r="O45" s="7" t="s">
        <v>24</v>
      </c>
      <c r="P45" s="154" t="s">
        <v>26</v>
      </c>
      <c r="Q45" s="154"/>
      <c r="R45" s="154"/>
      <c r="S45" s="154"/>
      <c r="T45" s="7"/>
    </row>
    <row r="46" spans="2:21" x14ac:dyDescent="0.2">
      <c r="B46" s="7" t="s">
        <v>27</v>
      </c>
    </row>
    <row r="50" spans="2:20" ht="14.25" x14ac:dyDescent="0.2">
      <c r="B50" s="31" t="s">
        <v>28</v>
      </c>
    </row>
    <row r="54" spans="2:20" x14ac:dyDescent="0.2">
      <c r="B54" s="154" t="s">
        <v>30</v>
      </c>
      <c r="C54" s="154"/>
      <c r="D54" s="154"/>
      <c r="E54" s="154"/>
      <c r="F54" s="154"/>
      <c r="G54" s="154"/>
      <c r="H54" s="154"/>
      <c r="N54" s="154" t="s">
        <v>40</v>
      </c>
      <c r="O54" s="154"/>
      <c r="P54" s="154"/>
      <c r="Q54" s="154"/>
      <c r="R54" s="154"/>
      <c r="S54" s="154"/>
      <c r="T54" s="7"/>
    </row>
    <row r="55" spans="2:20" x14ac:dyDescent="0.2">
      <c r="B55" s="7" t="s">
        <v>29</v>
      </c>
      <c r="N55" s="7" t="s">
        <v>31</v>
      </c>
    </row>
  </sheetData>
  <sheetProtection algorithmName="SHA-512" hashValue="8kN6Pun/FMpGoV5GczzliWguoTfkpE2r948l9gRSsKi10m/r+yJrkwG+eAv/yjSuaitSeJYkFdsbSO3q99/PsA==" saltValue="vCZ49O/+HUMo+wGt7zKpCw==" spinCount="100000" sheet="1" objects="1" scenarios="1"/>
  <mergeCells count="14">
    <mergeCell ref="G12:N16"/>
    <mergeCell ref="B19:S19"/>
    <mergeCell ref="B20:S20"/>
    <mergeCell ref="B54:H54"/>
    <mergeCell ref="P45:S45"/>
    <mergeCell ref="N54:S54"/>
    <mergeCell ref="B24:S24"/>
    <mergeCell ref="B30:S30"/>
    <mergeCell ref="B32:S32"/>
    <mergeCell ref="G45:K45"/>
    <mergeCell ref="B25:S25"/>
    <mergeCell ref="B26:S26"/>
    <mergeCell ref="B27:S27"/>
    <mergeCell ref="B28:S28"/>
  </mergeCells>
  <phoneticPr fontId="0" type="noConversion"/>
  <pageMargins left="0.55118110236220474" right="0.43307086614173229" top="0.78740157480314965" bottom="0.59055118110236227" header="0.31496062992125984" footer="0.31496062992125984"/>
  <pageSetup paperSize="9" orientation="portrait" r:id="rId1"/>
  <headerFooter>
    <oddFooter>&amp;L&amp;"Arial,Grassetto"NB: Per la stampa scegliere l'opzione:&amp;KFF0000 Stampa intera cartella di lavoro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zoomScaleSheetLayoutView="80" zoomScalePageLayoutView="89" workbookViewId="0">
      <selection activeCell="M7" sqref="M7:S7"/>
    </sheetView>
  </sheetViews>
  <sheetFormatPr defaultRowHeight="12.75" x14ac:dyDescent="0.2"/>
  <cols>
    <col min="1" max="26" width="4.7109375" customWidth="1"/>
    <col min="257" max="282" width="4.7109375" customWidth="1"/>
    <col min="513" max="538" width="4.7109375" customWidth="1"/>
    <col min="769" max="794" width="4.7109375" customWidth="1"/>
    <col min="1025" max="1050" width="4.7109375" customWidth="1"/>
    <col min="1281" max="1306" width="4.7109375" customWidth="1"/>
    <col min="1537" max="1562" width="4.7109375" customWidth="1"/>
    <col min="1793" max="1818" width="4.7109375" customWidth="1"/>
    <col min="2049" max="2074" width="4.7109375" customWidth="1"/>
    <col min="2305" max="2330" width="4.7109375" customWidth="1"/>
    <col min="2561" max="2586" width="4.7109375" customWidth="1"/>
    <col min="2817" max="2842" width="4.7109375" customWidth="1"/>
    <col min="3073" max="3098" width="4.7109375" customWidth="1"/>
    <col min="3329" max="3354" width="4.7109375" customWidth="1"/>
    <col min="3585" max="3610" width="4.7109375" customWidth="1"/>
    <col min="3841" max="3866" width="4.7109375" customWidth="1"/>
    <col min="4097" max="4122" width="4.7109375" customWidth="1"/>
    <col min="4353" max="4378" width="4.7109375" customWidth="1"/>
    <col min="4609" max="4634" width="4.7109375" customWidth="1"/>
    <col min="4865" max="4890" width="4.7109375" customWidth="1"/>
    <col min="5121" max="5146" width="4.7109375" customWidth="1"/>
    <col min="5377" max="5402" width="4.7109375" customWidth="1"/>
    <col min="5633" max="5658" width="4.7109375" customWidth="1"/>
    <col min="5889" max="5914" width="4.7109375" customWidth="1"/>
    <col min="6145" max="6170" width="4.7109375" customWidth="1"/>
    <col min="6401" max="6426" width="4.7109375" customWidth="1"/>
    <col min="6657" max="6682" width="4.7109375" customWidth="1"/>
    <col min="6913" max="6938" width="4.7109375" customWidth="1"/>
    <col min="7169" max="7194" width="4.7109375" customWidth="1"/>
    <col min="7425" max="7450" width="4.7109375" customWidth="1"/>
    <col min="7681" max="7706" width="4.7109375" customWidth="1"/>
    <col min="7937" max="7962" width="4.7109375" customWidth="1"/>
    <col min="8193" max="8218" width="4.7109375" customWidth="1"/>
    <col min="8449" max="8474" width="4.7109375" customWidth="1"/>
    <col min="8705" max="8730" width="4.7109375" customWidth="1"/>
    <col min="8961" max="8986" width="4.7109375" customWidth="1"/>
    <col min="9217" max="9242" width="4.7109375" customWidth="1"/>
    <col min="9473" max="9498" width="4.7109375" customWidth="1"/>
    <col min="9729" max="9754" width="4.7109375" customWidth="1"/>
    <col min="9985" max="10010" width="4.7109375" customWidth="1"/>
    <col min="10241" max="10266" width="4.7109375" customWidth="1"/>
    <col min="10497" max="10522" width="4.7109375" customWidth="1"/>
    <col min="10753" max="10778" width="4.7109375" customWidth="1"/>
    <col min="11009" max="11034" width="4.7109375" customWidth="1"/>
    <col min="11265" max="11290" width="4.7109375" customWidth="1"/>
    <col min="11521" max="11546" width="4.7109375" customWidth="1"/>
    <col min="11777" max="11802" width="4.7109375" customWidth="1"/>
    <col min="12033" max="12058" width="4.7109375" customWidth="1"/>
    <col min="12289" max="12314" width="4.7109375" customWidth="1"/>
    <col min="12545" max="12570" width="4.7109375" customWidth="1"/>
    <col min="12801" max="12826" width="4.7109375" customWidth="1"/>
    <col min="13057" max="13082" width="4.7109375" customWidth="1"/>
    <col min="13313" max="13338" width="4.7109375" customWidth="1"/>
    <col min="13569" max="13594" width="4.7109375" customWidth="1"/>
    <col min="13825" max="13850" width="4.7109375" customWidth="1"/>
    <col min="14081" max="14106" width="4.7109375" customWidth="1"/>
    <col min="14337" max="14362" width="4.7109375" customWidth="1"/>
    <col min="14593" max="14618" width="4.7109375" customWidth="1"/>
    <col min="14849" max="14874" width="4.7109375" customWidth="1"/>
    <col min="15105" max="15130" width="4.7109375" customWidth="1"/>
    <col min="15361" max="15386" width="4.7109375" customWidth="1"/>
    <col min="15617" max="15642" width="4.7109375" customWidth="1"/>
    <col min="15873" max="15898" width="4.7109375" customWidth="1"/>
    <col min="16129" max="16154" width="4.7109375" customWidth="1"/>
  </cols>
  <sheetData>
    <row r="1" spans="1:19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.95" customHeight="1" x14ac:dyDescent="0.2">
      <c r="A2" s="162" t="s">
        <v>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1:19" ht="7.5" customHeight="1" x14ac:dyDescent="0.2"/>
    <row r="4" spans="1:19" ht="87" customHeight="1" x14ac:dyDescent="0.2">
      <c r="A4" s="165" t="s">
        <v>105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7.5" customHeight="1" x14ac:dyDescent="0.2"/>
    <row r="6" spans="1:19" ht="42.6" customHeight="1" x14ac:dyDescent="0.2">
      <c r="A6" s="167" t="s">
        <v>1</v>
      </c>
      <c r="B6" s="167"/>
      <c r="C6" s="167" t="s">
        <v>4</v>
      </c>
      <c r="D6" s="167"/>
      <c r="E6" s="167"/>
      <c r="F6" s="167"/>
      <c r="G6" s="167" t="s">
        <v>2</v>
      </c>
      <c r="H6" s="167"/>
      <c r="I6" s="167"/>
      <c r="J6" s="167"/>
      <c r="K6" s="167"/>
      <c r="L6" s="167"/>
      <c r="M6" s="168" t="s">
        <v>6</v>
      </c>
      <c r="N6" s="169"/>
      <c r="O6" s="169"/>
      <c r="P6" s="169"/>
      <c r="Q6" s="169"/>
      <c r="R6" s="169"/>
      <c r="S6" s="170"/>
    </row>
    <row r="7" spans="1:19" ht="24.95" customHeight="1" x14ac:dyDescent="0.2">
      <c r="A7" s="171"/>
      <c r="B7" s="172"/>
      <c r="C7" s="171"/>
      <c r="D7" s="172"/>
      <c r="E7" s="172"/>
      <c r="F7" s="172"/>
      <c r="G7" s="173"/>
      <c r="H7" s="174"/>
      <c r="I7" s="174"/>
      <c r="J7" s="174"/>
      <c r="K7" s="174"/>
      <c r="L7" s="174"/>
      <c r="M7" s="175"/>
      <c r="N7" s="176"/>
      <c r="O7" s="176"/>
      <c r="P7" s="176"/>
      <c r="Q7" s="176"/>
      <c r="R7" s="176"/>
      <c r="S7" s="177"/>
    </row>
    <row r="8" spans="1:19" ht="24.95" customHeight="1" x14ac:dyDescent="0.2">
      <c r="A8" s="178"/>
      <c r="B8" s="179"/>
      <c r="C8" s="178"/>
      <c r="D8" s="179"/>
      <c r="E8" s="179"/>
      <c r="F8" s="179"/>
      <c r="G8" s="178"/>
      <c r="H8" s="179"/>
      <c r="I8" s="179"/>
      <c r="J8" s="179"/>
      <c r="K8" s="179"/>
      <c r="L8" s="179"/>
      <c r="M8" s="180"/>
      <c r="N8" s="181"/>
      <c r="O8" s="181"/>
      <c r="P8" s="181"/>
      <c r="Q8" s="181"/>
      <c r="R8" s="181"/>
      <c r="S8" s="182"/>
    </row>
    <row r="9" spans="1:19" ht="24.95" customHeight="1" x14ac:dyDescent="0.2">
      <c r="A9" s="178"/>
      <c r="B9" s="179"/>
      <c r="C9" s="178"/>
      <c r="D9" s="179"/>
      <c r="E9" s="179"/>
      <c r="F9" s="179"/>
      <c r="G9" s="178"/>
      <c r="H9" s="179"/>
      <c r="I9" s="179"/>
      <c r="J9" s="179"/>
      <c r="K9" s="179"/>
      <c r="L9" s="179"/>
      <c r="M9" s="180"/>
      <c r="N9" s="181"/>
      <c r="O9" s="181"/>
      <c r="P9" s="181"/>
      <c r="Q9" s="181"/>
      <c r="R9" s="181"/>
      <c r="S9" s="182"/>
    </row>
    <row r="10" spans="1:19" ht="24.95" customHeight="1" x14ac:dyDescent="0.2">
      <c r="A10" s="178"/>
      <c r="B10" s="179"/>
      <c r="C10" s="178"/>
      <c r="D10" s="179"/>
      <c r="E10" s="179"/>
      <c r="F10" s="179"/>
      <c r="G10" s="178"/>
      <c r="H10" s="179"/>
      <c r="I10" s="179"/>
      <c r="J10" s="179"/>
      <c r="K10" s="179"/>
      <c r="L10" s="179"/>
      <c r="M10" s="180"/>
      <c r="N10" s="181"/>
      <c r="O10" s="181"/>
      <c r="P10" s="181"/>
      <c r="Q10" s="181"/>
      <c r="R10" s="181"/>
      <c r="S10" s="182"/>
    </row>
    <row r="11" spans="1:19" ht="24.95" customHeight="1" x14ac:dyDescent="0.2">
      <c r="A11" s="178"/>
      <c r="B11" s="179"/>
      <c r="C11" s="178"/>
      <c r="D11" s="179"/>
      <c r="E11" s="179"/>
      <c r="F11" s="179"/>
      <c r="G11" s="178"/>
      <c r="H11" s="179"/>
      <c r="I11" s="179"/>
      <c r="J11" s="179"/>
      <c r="K11" s="179"/>
      <c r="L11" s="179"/>
      <c r="M11" s="180"/>
      <c r="N11" s="181"/>
      <c r="O11" s="181"/>
      <c r="P11" s="181"/>
      <c r="Q11" s="181"/>
      <c r="R11" s="181"/>
      <c r="S11" s="182"/>
    </row>
    <row r="12" spans="1:19" ht="24.95" customHeight="1" x14ac:dyDescent="0.2">
      <c r="A12" s="178"/>
      <c r="B12" s="179"/>
      <c r="C12" s="178"/>
      <c r="D12" s="179"/>
      <c r="E12" s="179"/>
      <c r="F12" s="179"/>
      <c r="G12" s="178"/>
      <c r="H12" s="179"/>
      <c r="I12" s="179"/>
      <c r="J12" s="179"/>
      <c r="K12" s="179"/>
      <c r="L12" s="179"/>
      <c r="M12" s="180"/>
      <c r="N12" s="181"/>
      <c r="O12" s="181"/>
      <c r="P12" s="181"/>
      <c r="Q12" s="181"/>
      <c r="R12" s="181"/>
      <c r="S12" s="182"/>
    </row>
    <row r="13" spans="1:19" ht="24.95" customHeight="1" x14ac:dyDescent="0.2">
      <c r="A13" s="178"/>
      <c r="B13" s="179"/>
      <c r="C13" s="178"/>
      <c r="D13" s="179"/>
      <c r="E13" s="179"/>
      <c r="F13" s="179"/>
      <c r="G13" s="178"/>
      <c r="H13" s="179"/>
      <c r="I13" s="179"/>
      <c r="J13" s="179"/>
      <c r="K13" s="179"/>
      <c r="L13" s="179"/>
      <c r="M13" s="180"/>
      <c r="N13" s="181"/>
      <c r="O13" s="181"/>
      <c r="P13" s="181"/>
      <c r="Q13" s="181"/>
      <c r="R13" s="181"/>
      <c r="S13" s="182"/>
    </row>
    <row r="14" spans="1:19" ht="24.95" customHeight="1" x14ac:dyDescent="0.2">
      <c r="A14" s="178"/>
      <c r="B14" s="179"/>
      <c r="C14" s="178"/>
      <c r="D14" s="179"/>
      <c r="E14" s="179"/>
      <c r="F14" s="179"/>
      <c r="G14" s="178"/>
      <c r="H14" s="179"/>
      <c r="I14" s="179"/>
      <c r="J14" s="179"/>
      <c r="K14" s="179"/>
      <c r="L14" s="179"/>
      <c r="M14" s="180"/>
      <c r="N14" s="181"/>
      <c r="O14" s="181"/>
      <c r="P14" s="181"/>
      <c r="Q14" s="181"/>
      <c r="R14" s="181"/>
      <c r="S14" s="182"/>
    </row>
    <row r="15" spans="1:19" ht="24.95" customHeight="1" x14ac:dyDescent="0.2">
      <c r="A15" s="178"/>
      <c r="B15" s="179"/>
      <c r="C15" s="178"/>
      <c r="D15" s="179"/>
      <c r="E15" s="179"/>
      <c r="F15" s="179"/>
      <c r="G15" s="178"/>
      <c r="H15" s="179"/>
      <c r="I15" s="179"/>
      <c r="J15" s="179"/>
      <c r="K15" s="179"/>
      <c r="L15" s="179"/>
      <c r="M15" s="180"/>
      <c r="N15" s="181"/>
      <c r="O15" s="181"/>
      <c r="P15" s="181"/>
      <c r="Q15" s="181"/>
      <c r="R15" s="181"/>
      <c r="S15" s="182"/>
    </row>
    <row r="16" spans="1:19" ht="24.95" customHeight="1" x14ac:dyDescent="0.2">
      <c r="A16" s="178"/>
      <c r="B16" s="179"/>
      <c r="C16" s="178"/>
      <c r="D16" s="179"/>
      <c r="E16" s="179"/>
      <c r="F16" s="179"/>
      <c r="G16" s="178"/>
      <c r="H16" s="179"/>
      <c r="I16" s="179"/>
      <c r="J16" s="179"/>
      <c r="K16" s="179"/>
      <c r="L16" s="179"/>
      <c r="M16" s="180"/>
      <c r="N16" s="181"/>
      <c r="O16" s="181"/>
      <c r="P16" s="181"/>
      <c r="Q16" s="181"/>
      <c r="R16" s="181"/>
      <c r="S16" s="182"/>
    </row>
    <row r="17" spans="1:19" ht="24.95" customHeight="1" x14ac:dyDescent="0.2">
      <c r="A17" s="178"/>
      <c r="B17" s="179"/>
      <c r="C17" s="178"/>
      <c r="D17" s="179"/>
      <c r="E17" s="179"/>
      <c r="F17" s="179"/>
      <c r="G17" s="178"/>
      <c r="H17" s="179"/>
      <c r="I17" s="179"/>
      <c r="J17" s="179"/>
      <c r="K17" s="179"/>
      <c r="L17" s="179"/>
      <c r="M17" s="180"/>
      <c r="N17" s="181"/>
      <c r="O17" s="181"/>
      <c r="P17" s="181"/>
      <c r="Q17" s="181"/>
      <c r="R17" s="181"/>
      <c r="S17" s="182"/>
    </row>
    <row r="18" spans="1:19" ht="24.95" customHeight="1" x14ac:dyDescent="0.2">
      <c r="A18" s="178"/>
      <c r="B18" s="179"/>
      <c r="C18" s="178"/>
      <c r="D18" s="179"/>
      <c r="E18" s="179"/>
      <c r="F18" s="179"/>
      <c r="G18" s="178"/>
      <c r="H18" s="179"/>
      <c r="I18" s="179"/>
      <c r="J18" s="179"/>
      <c r="K18" s="179"/>
      <c r="L18" s="179"/>
      <c r="M18" s="180"/>
      <c r="N18" s="181"/>
      <c r="O18" s="181"/>
      <c r="P18" s="181"/>
      <c r="Q18" s="181"/>
      <c r="R18" s="181"/>
      <c r="S18" s="182"/>
    </row>
    <row r="19" spans="1:19" ht="24.95" customHeight="1" x14ac:dyDescent="0.2">
      <c r="A19" s="178"/>
      <c r="B19" s="179"/>
      <c r="C19" s="178"/>
      <c r="D19" s="179"/>
      <c r="E19" s="179"/>
      <c r="F19" s="179"/>
      <c r="G19" s="178"/>
      <c r="H19" s="179"/>
      <c r="I19" s="179"/>
      <c r="J19" s="179"/>
      <c r="K19" s="179"/>
      <c r="L19" s="179"/>
      <c r="M19" s="180"/>
      <c r="N19" s="181"/>
      <c r="O19" s="181"/>
      <c r="P19" s="181"/>
      <c r="Q19" s="181"/>
      <c r="R19" s="181"/>
      <c r="S19" s="182"/>
    </row>
    <row r="21" spans="1:19" ht="14.25" x14ac:dyDescent="0.2">
      <c r="A21" s="183" t="s">
        <v>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ht="19.7" customHeight="1" x14ac:dyDescent="0.2">
      <c r="A22" s="184" t="s">
        <v>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</row>
    <row r="23" spans="1:19" ht="19.7" customHeight="1" x14ac:dyDescent="0.2">
      <c r="A23" s="184" t="s">
        <v>7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</row>
    <row r="24" spans="1:19" ht="19.7" customHeight="1" x14ac:dyDescent="0.2">
      <c r="A24" s="184" t="s">
        <v>7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</row>
    <row r="25" spans="1:19" ht="19.7" customHeight="1" x14ac:dyDescent="0.2">
      <c r="A25" s="184" t="s">
        <v>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</row>
    <row r="26" spans="1:19" ht="19.7" customHeight="1" x14ac:dyDescent="0.2">
      <c r="A26" s="184" t="s">
        <v>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</row>
    <row r="28" spans="1:19" ht="14.25" x14ac:dyDescent="0.2">
      <c r="A28" s="31" t="s">
        <v>28</v>
      </c>
    </row>
    <row r="32" spans="1:19" x14ac:dyDescent="0.2">
      <c r="A32" s="154" t="s">
        <v>30</v>
      </c>
      <c r="B32" s="154"/>
      <c r="C32" s="154"/>
      <c r="D32" s="154"/>
      <c r="E32" s="154"/>
      <c r="F32" s="154"/>
      <c r="G32" s="154"/>
      <c r="M32" s="154" t="s">
        <v>32</v>
      </c>
      <c r="N32" s="154"/>
      <c r="O32" s="154"/>
      <c r="P32" s="154"/>
      <c r="Q32" s="154"/>
      <c r="R32" s="154"/>
      <c r="S32" s="154"/>
    </row>
    <row r="33" spans="1:19" x14ac:dyDescent="0.2">
      <c r="A33" s="7" t="s">
        <v>29</v>
      </c>
      <c r="M33" s="7" t="s">
        <v>31</v>
      </c>
    </row>
    <row r="34" spans="1:19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" x14ac:dyDescent="0.25">
      <c r="A35" s="3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</sheetData>
  <sheetProtection algorithmName="SHA-512" hashValue="6Yr8uo4kormdzaSB3OWbMRbnezCd7vqyFBYxgZiqVfiLbR7PeKYBepM7N/rJNtYCeNyf7cD9S9f5yxtCJb62vQ==" saltValue="3lQmXcKo0dTfCI9sieUgCA==" spinCount="100000" sheet="1" objects="1" scenarios="1"/>
  <protectedRanges>
    <protectedRange sqref="A17:S19 A22:S26 A7:S16" name="Intervallo1"/>
  </protectedRanges>
  <mergeCells count="66">
    <mergeCell ref="A32:G32"/>
    <mergeCell ref="M32:S32"/>
    <mergeCell ref="A21:S21"/>
    <mergeCell ref="A22:S22"/>
    <mergeCell ref="A23:S23"/>
    <mergeCell ref="A24:S24"/>
    <mergeCell ref="A25:S25"/>
    <mergeCell ref="A26:S26"/>
    <mergeCell ref="A18:B18"/>
    <mergeCell ref="C18:F18"/>
    <mergeCell ref="G18:L18"/>
    <mergeCell ref="M18:S18"/>
    <mergeCell ref="A19:B19"/>
    <mergeCell ref="C19:F19"/>
    <mergeCell ref="G19:L19"/>
    <mergeCell ref="M19:S19"/>
    <mergeCell ref="A17:B17"/>
    <mergeCell ref="C17:F17"/>
    <mergeCell ref="G17:L17"/>
    <mergeCell ref="M17:S17"/>
    <mergeCell ref="A15:B15"/>
    <mergeCell ref="C15:F15"/>
    <mergeCell ref="G15:L15"/>
    <mergeCell ref="M15:S15"/>
    <mergeCell ref="A16:B16"/>
    <mergeCell ref="C16:F16"/>
    <mergeCell ref="G16:L16"/>
    <mergeCell ref="M16:S16"/>
    <mergeCell ref="A13:B13"/>
    <mergeCell ref="C13:F13"/>
    <mergeCell ref="G13:L13"/>
    <mergeCell ref="M13:S13"/>
    <mergeCell ref="A14:B14"/>
    <mergeCell ref="C14:F14"/>
    <mergeCell ref="G14:L14"/>
    <mergeCell ref="M14:S14"/>
    <mergeCell ref="A11:B11"/>
    <mergeCell ref="C11:F11"/>
    <mergeCell ref="G11:L11"/>
    <mergeCell ref="M11:S11"/>
    <mergeCell ref="A12:B12"/>
    <mergeCell ref="C12:F12"/>
    <mergeCell ref="G12:L12"/>
    <mergeCell ref="M12:S12"/>
    <mergeCell ref="A9:B9"/>
    <mergeCell ref="C9:F9"/>
    <mergeCell ref="G9:L9"/>
    <mergeCell ref="M9:S9"/>
    <mergeCell ref="A10:B10"/>
    <mergeCell ref="C10:F10"/>
    <mergeCell ref="G10:L10"/>
    <mergeCell ref="M10:S10"/>
    <mergeCell ref="A7:B7"/>
    <mergeCell ref="C7:F7"/>
    <mergeCell ref="G7:L7"/>
    <mergeCell ref="M7:S7"/>
    <mergeCell ref="A8:B8"/>
    <mergeCell ref="C8:F8"/>
    <mergeCell ref="G8:L8"/>
    <mergeCell ref="M8:S8"/>
    <mergeCell ref="A2:S2"/>
    <mergeCell ref="A4:S4"/>
    <mergeCell ref="A6:B6"/>
    <mergeCell ref="C6:F6"/>
    <mergeCell ref="G6:L6"/>
    <mergeCell ref="M6:S6"/>
  </mergeCells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 xml:space="preserve">&amp;L&amp;9Rete tram-treno del Luganese / Tappa prioritaria
Prestazioni di progettazione per Gruppo mandatario
&amp;"Arial,Grassetto"Offerta economica&amp;R&amp;"Arial,Grassetto"&amp;9 0450.301-PPa&amp;"Arial,Normale"&amp;K000000
Pagina &amp;P di &amp;N      </oddHeader>
    <oddFooter>&amp;L&amp;8&amp;F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3" zoomScaleNormal="100" zoomScaleSheetLayoutView="80" zoomScalePageLayoutView="89" workbookViewId="0">
      <selection activeCell="B23" sqref="B23:J23"/>
    </sheetView>
  </sheetViews>
  <sheetFormatPr defaultRowHeight="12.75" x14ac:dyDescent="0.2"/>
  <cols>
    <col min="1" max="9" width="4.7109375" customWidth="1"/>
    <col min="10" max="10" width="9" customWidth="1"/>
    <col min="11" max="16" width="6.28515625" customWidth="1"/>
    <col min="17" max="21" width="4.7109375" customWidth="1"/>
    <col min="252" max="277" width="4.7109375" customWidth="1"/>
    <col min="508" max="533" width="4.7109375" customWidth="1"/>
    <col min="764" max="789" width="4.7109375" customWidth="1"/>
    <col min="1020" max="1045" width="4.7109375" customWidth="1"/>
    <col min="1276" max="1301" width="4.7109375" customWidth="1"/>
    <col min="1532" max="1557" width="4.7109375" customWidth="1"/>
    <col min="1788" max="1813" width="4.7109375" customWidth="1"/>
    <col min="2044" max="2069" width="4.7109375" customWidth="1"/>
    <col min="2300" max="2325" width="4.7109375" customWidth="1"/>
    <col min="2556" max="2581" width="4.7109375" customWidth="1"/>
    <col min="2812" max="2837" width="4.7109375" customWidth="1"/>
    <col min="3068" max="3093" width="4.7109375" customWidth="1"/>
    <col min="3324" max="3349" width="4.7109375" customWidth="1"/>
    <col min="3580" max="3605" width="4.7109375" customWidth="1"/>
    <col min="3836" max="3861" width="4.7109375" customWidth="1"/>
    <col min="4092" max="4117" width="4.7109375" customWidth="1"/>
    <col min="4348" max="4373" width="4.7109375" customWidth="1"/>
    <col min="4604" max="4629" width="4.7109375" customWidth="1"/>
    <col min="4860" max="4885" width="4.7109375" customWidth="1"/>
    <col min="5116" max="5141" width="4.7109375" customWidth="1"/>
    <col min="5372" max="5397" width="4.7109375" customWidth="1"/>
    <col min="5628" max="5653" width="4.7109375" customWidth="1"/>
    <col min="5884" max="5909" width="4.7109375" customWidth="1"/>
    <col min="6140" max="6165" width="4.7109375" customWidth="1"/>
    <col min="6396" max="6421" width="4.7109375" customWidth="1"/>
    <col min="6652" max="6677" width="4.7109375" customWidth="1"/>
    <col min="6908" max="6933" width="4.7109375" customWidth="1"/>
    <col min="7164" max="7189" width="4.7109375" customWidth="1"/>
    <col min="7420" max="7445" width="4.7109375" customWidth="1"/>
    <col min="7676" max="7701" width="4.7109375" customWidth="1"/>
    <col min="7932" max="7957" width="4.7109375" customWidth="1"/>
    <col min="8188" max="8213" width="4.7109375" customWidth="1"/>
    <col min="8444" max="8469" width="4.7109375" customWidth="1"/>
    <col min="8700" max="8725" width="4.7109375" customWidth="1"/>
    <col min="8956" max="8981" width="4.7109375" customWidth="1"/>
    <col min="9212" max="9237" width="4.7109375" customWidth="1"/>
    <col min="9468" max="9493" width="4.7109375" customWidth="1"/>
    <col min="9724" max="9749" width="4.7109375" customWidth="1"/>
    <col min="9980" max="10005" width="4.7109375" customWidth="1"/>
    <col min="10236" max="10261" width="4.7109375" customWidth="1"/>
    <col min="10492" max="10517" width="4.7109375" customWidth="1"/>
    <col min="10748" max="10773" width="4.7109375" customWidth="1"/>
    <col min="11004" max="11029" width="4.7109375" customWidth="1"/>
    <col min="11260" max="11285" width="4.7109375" customWidth="1"/>
    <col min="11516" max="11541" width="4.7109375" customWidth="1"/>
    <col min="11772" max="11797" width="4.7109375" customWidth="1"/>
    <col min="12028" max="12053" width="4.7109375" customWidth="1"/>
    <col min="12284" max="12309" width="4.7109375" customWidth="1"/>
    <col min="12540" max="12565" width="4.7109375" customWidth="1"/>
    <col min="12796" max="12821" width="4.7109375" customWidth="1"/>
    <col min="13052" max="13077" width="4.7109375" customWidth="1"/>
    <col min="13308" max="13333" width="4.7109375" customWidth="1"/>
    <col min="13564" max="13589" width="4.7109375" customWidth="1"/>
    <col min="13820" max="13845" width="4.7109375" customWidth="1"/>
    <col min="14076" max="14101" width="4.7109375" customWidth="1"/>
    <col min="14332" max="14357" width="4.7109375" customWidth="1"/>
    <col min="14588" max="14613" width="4.7109375" customWidth="1"/>
    <col min="14844" max="14869" width="4.7109375" customWidth="1"/>
    <col min="15100" max="15125" width="4.7109375" customWidth="1"/>
    <col min="15356" max="15381" width="4.7109375" customWidth="1"/>
    <col min="15612" max="15637" width="4.7109375" customWidth="1"/>
    <col min="15868" max="15893" width="4.7109375" customWidth="1"/>
    <col min="16124" max="16149" width="4.7109375" customWidth="1"/>
  </cols>
  <sheetData>
    <row r="1" spans="1:16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1.95" customHeight="1" x14ac:dyDescent="0.2">
      <c r="A2" s="162" t="s">
        <v>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</row>
    <row r="3" spans="1:16" ht="7.5" customHeight="1" x14ac:dyDescent="0.2"/>
    <row r="5" spans="1:16" ht="14.25" x14ac:dyDescent="0.2">
      <c r="A5" s="31" t="s">
        <v>38</v>
      </c>
    </row>
    <row r="6" spans="1:16" s="31" customFormat="1" ht="20.100000000000001" customHeight="1" x14ac:dyDescent="0.25">
      <c r="A6" s="39" t="s">
        <v>34</v>
      </c>
      <c r="B6" s="31" t="s">
        <v>111</v>
      </c>
    </row>
    <row r="7" spans="1:16" s="75" customFormat="1" ht="14.25" x14ac:dyDescent="0.2">
      <c r="A7" s="81" t="s">
        <v>62</v>
      </c>
      <c r="B7" s="75" t="s">
        <v>61</v>
      </c>
      <c r="E7" s="80"/>
    </row>
    <row r="8" spans="1:16" s="75" customFormat="1" ht="14.25" x14ac:dyDescent="0.2">
      <c r="A8" s="81" t="s">
        <v>63</v>
      </c>
      <c r="B8" s="75" t="s">
        <v>66</v>
      </c>
      <c r="E8" s="80"/>
    </row>
    <row r="9" spans="1:16" s="75" customFormat="1" ht="14.25" x14ac:dyDescent="0.2">
      <c r="A9" s="81" t="s">
        <v>64</v>
      </c>
      <c r="B9" s="75" t="s">
        <v>65</v>
      </c>
      <c r="E9" s="80"/>
    </row>
    <row r="10" spans="1:16" ht="20.100000000000001" customHeight="1" x14ac:dyDescent="0.25">
      <c r="A10" s="39" t="s">
        <v>35</v>
      </c>
      <c r="B10" s="31" t="s">
        <v>112</v>
      </c>
    </row>
    <row r="11" spans="1:16" ht="20.100000000000001" customHeight="1" x14ac:dyDescent="0.25">
      <c r="A11" s="39" t="s">
        <v>36</v>
      </c>
      <c r="B11" s="31" t="s">
        <v>113</v>
      </c>
    </row>
    <row r="12" spans="1:16" ht="20.100000000000001" customHeight="1" x14ac:dyDescent="0.25">
      <c r="A12" s="39" t="s">
        <v>37</v>
      </c>
      <c r="B12" s="31" t="s">
        <v>39</v>
      </c>
    </row>
    <row r="13" spans="1:16" ht="32.25" customHeight="1" x14ac:dyDescent="0.2">
      <c r="A13" s="201" t="s">
        <v>122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</row>
    <row r="14" spans="1:16" ht="15" customHeight="1" x14ac:dyDescent="0.25">
      <c r="A14" s="39"/>
      <c r="B14" s="31"/>
    </row>
    <row r="15" spans="1:16" s="31" customFormat="1" ht="18" customHeight="1" x14ac:dyDescent="0.2">
      <c r="K15" s="200" t="s">
        <v>16</v>
      </c>
      <c r="L15" s="200"/>
      <c r="M15" s="200"/>
      <c r="N15" s="200"/>
      <c r="O15" s="200"/>
      <c r="P15" s="200"/>
    </row>
    <row r="16" spans="1:16" s="122" customFormat="1" ht="18" customHeight="1" x14ac:dyDescent="0.2">
      <c r="K16" s="199" t="s">
        <v>34</v>
      </c>
      <c r="L16" s="199"/>
      <c r="M16" s="199"/>
      <c r="N16" s="199" t="s">
        <v>35</v>
      </c>
      <c r="O16" s="199" t="s">
        <v>36</v>
      </c>
      <c r="P16" s="199" t="s">
        <v>37</v>
      </c>
    </row>
    <row r="17" spans="1:16" s="31" customFormat="1" ht="18" customHeight="1" thickBot="1" x14ac:dyDescent="0.25">
      <c r="K17" s="125" t="s">
        <v>62</v>
      </c>
      <c r="L17" s="125" t="s">
        <v>63</v>
      </c>
      <c r="M17" s="124" t="s">
        <v>64</v>
      </c>
      <c r="N17" s="199"/>
      <c r="O17" s="199"/>
      <c r="P17" s="199"/>
    </row>
    <row r="18" spans="1:16" s="31" customFormat="1" ht="30" customHeight="1" x14ac:dyDescent="0.2">
      <c r="A18" s="190" t="s">
        <v>52</v>
      </c>
      <c r="B18" s="194" t="s">
        <v>49</v>
      </c>
      <c r="C18" s="194"/>
      <c r="D18" s="194"/>
      <c r="E18" s="194"/>
      <c r="F18" s="194"/>
      <c r="G18" s="194"/>
      <c r="H18" s="194"/>
      <c r="I18" s="194"/>
      <c r="J18" s="194"/>
      <c r="K18" s="118"/>
      <c r="L18" s="118"/>
      <c r="M18" s="118"/>
      <c r="N18" s="118"/>
      <c r="O18" s="118"/>
      <c r="P18" s="51"/>
    </row>
    <row r="19" spans="1:16" s="31" customFormat="1" ht="30" customHeight="1" thickBot="1" x14ac:dyDescent="0.25">
      <c r="A19" s="192"/>
      <c r="B19" s="198" t="s">
        <v>50</v>
      </c>
      <c r="C19" s="198"/>
      <c r="D19" s="198"/>
      <c r="E19" s="198"/>
      <c r="F19" s="198"/>
      <c r="G19" s="198"/>
      <c r="H19" s="198"/>
      <c r="I19" s="198"/>
      <c r="J19" s="198"/>
      <c r="K19" s="67"/>
      <c r="L19" s="67"/>
      <c r="M19" s="67"/>
      <c r="N19" s="67"/>
      <c r="O19" s="67"/>
      <c r="P19" s="119"/>
    </row>
    <row r="20" spans="1:16" s="64" customFormat="1" ht="5.0999999999999996" customHeight="1" thickBot="1" x14ac:dyDescent="0.25">
      <c r="A20" s="72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69"/>
      <c r="N20" s="69"/>
      <c r="O20" s="69"/>
      <c r="P20" s="70"/>
    </row>
    <row r="21" spans="1:16" s="31" customFormat="1" ht="30" customHeight="1" x14ac:dyDescent="0.2">
      <c r="A21" s="190" t="s">
        <v>53</v>
      </c>
      <c r="B21" s="193" t="s">
        <v>70</v>
      </c>
      <c r="C21" s="194"/>
      <c r="D21" s="194"/>
      <c r="E21" s="194"/>
      <c r="F21" s="194"/>
      <c r="G21" s="194"/>
      <c r="H21" s="194"/>
      <c r="I21" s="194"/>
      <c r="J21" s="194"/>
      <c r="K21" s="118"/>
      <c r="L21" s="118"/>
      <c r="M21" s="118"/>
      <c r="N21" s="71"/>
      <c r="O21" s="71"/>
      <c r="P21" s="51"/>
    </row>
    <row r="22" spans="1:16" s="31" customFormat="1" ht="30" customHeight="1" x14ac:dyDescent="0.2">
      <c r="A22" s="191"/>
      <c r="B22" s="195" t="s">
        <v>55</v>
      </c>
      <c r="C22" s="196"/>
      <c r="D22" s="196"/>
      <c r="E22" s="196"/>
      <c r="F22" s="196"/>
      <c r="G22" s="196"/>
      <c r="H22" s="196"/>
      <c r="I22" s="196"/>
      <c r="J22" s="196"/>
      <c r="K22" s="73"/>
      <c r="L22" s="73"/>
      <c r="M22" s="73"/>
      <c r="N22" s="120"/>
      <c r="O22" s="38"/>
      <c r="P22" s="52"/>
    </row>
    <row r="23" spans="1:16" s="31" customFormat="1" ht="30" customHeight="1" x14ac:dyDescent="0.2">
      <c r="A23" s="191"/>
      <c r="B23" s="195" t="s">
        <v>56</v>
      </c>
      <c r="C23" s="196"/>
      <c r="D23" s="196"/>
      <c r="E23" s="196"/>
      <c r="F23" s="196"/>
      <c r="G23" s="196"/>
      <c r="H23" s="196"/>
      <c r="I23" s="196"/>
      <c r="J23" s="196"/>
      <c r="K23" s="73"/>
      <c r="L23" s="73"/>
      <c r="M23" s="73"/>
      <c r="N23" s="38"/>
      <c r="O23" s="38"/>
      <c r="P23" s="52"/>
    </row>
    <row r="24" spans="1:16" s="93" customFormat="1" ht="30" customHeight="1" x14ac:dyDescent="0.2">
      <c r="A24" s="191"/>
      <c r="B24" s="195" t="s">
        <v>82</v>
      </c>
      <c r="C24" s="196"/>
      <c r="D24" s="196"/>
      <c r="E24" s="196"/>
      <c r="F24" s="196"/>
      <c r="G24" s="196"/>
      <c r="H24" s="196"/>
      <c r="I24" s="196"/>
      <c r="J24" s="197"/>
      <c r="K24" s="120"/>
      <c r="L24" s="120"/>
      <c r="M24" s="120"/>
      <c r="N24" s="121"/>
      <c r="O24" s="121"/>
      <c r="P24" s="66"/>
    </row>
    <row r="25" spans="1:16" s="31" customFormat="1" ht="30" customHeight="1" x14ac:dyDescent="0.2">
      <c r="A25" s="191"/>
      <c r="B25" s="186" t="s">
        <v>51</v>
      </c>
      <c r="C25" s="187"/>
      <c r="D25" s="187"/>
      <c r="E25" s="187"/>
      <c r="F25" s="187"/>
      <c r="G25" s="187"/>
      <c r="H25" s="187"/>
      <c r="I25" s="187"/>
      <c r="J25" s="187"/>
      <c r="K25" s="38"/>
      <c r="L25" s="38"/>
      <c r="M25" s="38"/>
      <c r="N25" s="121"/>
      <c r="O25" s="121"/>
      <c r="P25" s="66"/>
    </row>
    <row r="26" spans="1:16" s="31" customFormat="1" ht="30" customHeight="1" thickBot="1" x14ac:dyDescent="0.25">
      <c r="A26" s="192"/>
      <c r="B26" s="188" t="s">
        <v>54</v>
      </c>
      <c r="C26" s="189"/>
      <c r="D26" s="189"/>
      <c r="E26" s="189"/>
      <c r="F26" s="189"/>
      <c r="G26" s="189"/>
      <c r="H26" s="189"/>
      <c r="I26" s="189"/>
      <c r="J26" s="189"/>
      <c r="K26" s="123"/>
      <c r="L26" s="123"/>
      <c r="M26" s="68"/>
      <c r="N26" s="68"/>
      <c r="O26" s="68"/>
      <c r="P26" s="119"/>
    </row>
    <row r="27" spans="1:16" s="31" customFormat="1" ht="14.25" x14ac:dyDescent="0.2"/>
    <row r="28" spans="1:16" s="31" customFormat="1" ht="14.25" x14ac:dyDescent="0.2">
      <c r="A28" s="92" t="s">
        <v>71</v>
      </c>
      <c r="B28" s="92"/>
      <c r="C28" s="92" t="s">
        <v>72</v>
      </c>
      <c r="D28" s="92"/>
    </row>
    <row r="29" spans="1:16" s="31" customFormat="1" ht="14.25" x14ac:dyDescent="0.2">
      <c r="A29" s="92" t="s">
        <v>76</v>
      </c>
      <c r="B29" s="92"/>
      <c r="C29" s="92" t="s">
        <v>77</v>
      </c>
      <c r="D29" s="92"/>
    </row>
    <row r="30" spans="1:16" s="31" customFormat="1" ht="14.25" x14ac:dyDescent="0.2">
      <c r="A30" s="92" t="s">
        <v>74</v>
      </c>
      <c r="B30" s="92"/>
      <c r="C30" s="92" t="s">
        <v>75</v>
      </c>
      <c r="D30" s="92"/>
    </row>
    <row r="31" spans="1:16" s="31" customFormat="1" ht="14.25" x14ac:dyDescent="0.2">
      <c r="A31" s="92" t="s">
        <v>78</v>
      </c>
      <c r="B31" s="92"/>
      <c r="C31" s="92" t="s">
        <v>79</v>
      </c>
      <c r="D31" s="92"/>
    </row>
    <row r="32" spans="1:16" s="31" customFormat="1" ht="14.25" x14ac:dyDescent="0.2">
      <c r="A32" s="92" t="s">
        <v>73</v>
      </c>
      <c r="B32" s="92"/>
      <c r="C32" s="92" t="s">
        <v>49</v>
      </c>
      <c r="D32" s="92"/>
    </row>
    <row r="33" spans="1:3" s="31" customFormat="1" ht="14.25" x14ac:dyDescent="0.2">
      <c r="A33" s="92" t="s">
        <v>80</v>
      </c>
      <c r="B33" s="92"/>
      <c r="C33" s="92" t="s">
        <v>81</v>
      </c>
    </row>
    <row r="34" spans="1:3" s="31" customFormat="1" ht="14.25" x14ac:dyDescent="0.2"/>
    <row r="35" spans="1:3" s="31" customFormat="1" ht="14.25" x14ac:dyDescent="0.2"/>
    <row r="36" spans="1:3" s="31" customFormat="1" ht="14.25" x14ac:dyDescent="0.2"/>
    <row r="37" spans="1:3" s="31" customFormat="1" ht="14.25" x14ac:dyDescent="0.2"/>
  </sheetData>
  <sheetProtection algorithmName="SHA-512" hashValue="A08xY0vgYGA16qtr7xwr7Ab+SNBYv0267nFFHu7eo/nqkZBWMEz5vs85L6pvfmEQXr78hpJy9YJOjGLS8zmmDA==" saltValue="1RMWxBZcsO8PV4kygRdiTw==" spinCount="100000" sheet="1" objects="1" scenarios="1"/>
  <sortState ref="A32:F38">
    <sortCondition ref="A32"/>
  </sortState>
  <mergeCells count="17">
    <mergeCell ref="K15:P15"/>
    <mergeCell ref="P16:P17"/>
    <mergeCell ref="A2:P2"/>
    <mergeCell ref="A13:P13"/>
    <mergeCell ref="B18:J18"/>
    <mergeCell ref="B19:J19"/>
    <mergeCell ref="A18:A19"/>
    <mergeCell ref="N16:N17"/>
    <mergeCell ref="O16:O17"/>
    <mergeCell ref="K16:M16"/>
    <mergeCell ref="B25:J25"/>
    <mergeCell ref="B26:J26"/>
    <mergeCell ref="A21:A26"/>
    <mergeCell ref="B21:J21"/>
    <mergeCell ref="B22:J22"/>
    <mergeCell ref="B23:J23"/>
    <mergeCell ref="B24:J24"/>
  </mergeCells>
  <phoneticPr fontId="10" type="noConversion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 xml:space="preserve">&amp;L&amp;9Rete tram-treno del Luganese / Tappa prioritaria
Prestazioni di progettazione per Gruppo mandatario
&amp;"Arial,Grassetto"Offerta economica&amp;R&amp;"Arial,Grassetto"&amp;9 0450.301-PPa&amp;"Arial,Normale"&amp;K000000
Pagina &amp;P di &amp;N      </oddHeader>
    <oddFooter>&amp;L&amp;8&amp;F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"/>
  <sheetViews>
    <sheetView tabSelected="1" zoomScale="115" zoomScaleNormal="115" zoomScaleSheetLayoutView="80" zoomScalePageLayoutView="130" workbookViewId="0">
      <selection activeCell="H15" sqref="H15"/>
    </sheetView>
  </sheetViews>
  <sheetFormatPr defaultColWidth="8.85546875" defaultRowHeight="12.75" x14ac:dyDescent="0.2"/>
  <cols>
    <col min="1" max="1" width="20" customWidth="1"/>
    <col min="2" max="2" width="31.7109375" customWidth="1"/>
    <col min="3" max="4" width="12.7109375" customWidth="1"/>
    <col min="5" max="5" width="13.7109375" customWidth="1"/>
  </cols>
  <sheetData>
    <row r="1" spans="1:5" ht="6" customHeight="1" x14ac:dyDescent="0.2">
      <c r="A1" s="235"/>
      <c r="B1" s="235"/>
      <c r="C1" s="5"/>
      <c r="D1" s="5"/>
      <c r="E1" s="5"/>
    </row>
    <row r="2" spans="1:5" ht="21" customHeight="1" x14ac:dyDescent="0.2">
      <c r="A2" s="229" t="s">
        <v>83</v>
      </c>
      <c r="B2" s="230"/>
      <c r="C2" s="230"/>
      <c r="D2" s="230"/>
      <c r="E2" s="231"/>
    </row>
    <row r="3" spans="1:5" ht="6" customHeight="1" x14ac:dyDescent="0.2">
      <c r="A3" s="44"/>
      <c r="B3" s="44"/>
      <c r="C3" s="5"/>
      <c r="D3" s="5"/>
      <c r="E3" s="5"/>
    </row>
    <row r="4" spans="1:5" ht="21" customHeight="1" x14ac:dyDescent="0.2">
      <c r="A4" s="204" t="s">
        <v>17</v>
      </c>
      <c r="B4" s="204"/>
      <c r="C4" s="204"/>
      <c r="D4" s="204"/>
      <c r="E4" s="204"/>
    </row>
    <row r="5" spans="1:5" ht="21" customHeight="1" x14ac:dyDescent="0.2">
      <c r="A5" s="254" t="s">
        <v>67</v>
      </c>
      <c r="B5" s="254"/>
      <c r="C5" s="254"/>
      <c r="D5" s="254"/>
      <c r="E5" s="254"/>
    </row>
    <row r="6" spans="1:5" s="2" customFormat="1" ht="5.25" customHeight="1" x14ac:dyDescent="0.2">
      <c r="A6" s="252"/>
      <c r="B6" s="252"/>
    </row>
    <row r="7" spans="1:5" ht="15" customHeight="1" x14ac:dyDescent="0.2">
      <c r="A7" s="206" t="s">
        <v>14</v>
      </c>
      <c r="B7" s="206"/>
      <c r="C7" s="206"/>
      <c r="D7" s="206"/>
      <c r="E7" s="206"/>
    </row>
    <row r="8" spans="1:5" ht="11.25" customHeight="1" x14ac:dyDescent="0.25">
      <c r="A8" s="8"/>
      <c r="B8" s="6"/>
      <c r="C8" s="6"/>
      <c r="D8" s="6"/>
      <c r="E8" s="6"/>
    </row>
    <row r="9" spans="1:5" ht="53.1" customHeight="1" x14ac:dyDescent="0.2">
      <c r="A9" s="207" t="s">
        <v>106</v>
      </c>
      <c r="B9" s="208"/>
      <c r="C9" s="15" t="s">
        <v>85</v>
      </c>
      <c r="D9" s="15" t="s">
        <v>43</v>
      </c>
      <c r="E9" s="15" t="s">
        <v>22</v>
      </c>
    </row>
    <row r="10" spans="1:5" ht="27" customHeight="1" x14ac:dyDescent="0.2">
      <c r="A10" s="250" t="s">
        <v>9</v>
      </c>
      <c r="B10" s="113" t="s">
        <v>118</v>
      </c>
      <c r="C10" s="110"/>
      <c r="D10" s="253" t="s">
        <v>44</v>
      </c>
      <c r="E10" s="9">
        <f>C10*$D$17</f>
        <v>0</v>
      </c>
    </row>
    <row r="11" spans="1:5" ht="27" customHeight="1" x14ac:dyDescent="0.2">
      <c r="A11" s="242"/>
      <c r="B11" s="114" t="s">
        <v>119</v>
      </c>
      <c r="C11" s="110"/>
      <c r="D11" s="210"/>
      <c r="E11" s="17">
        <f t="shared" ref="E11:E24" si="0">C11*$D$17</f>
        <v>0</v>
      </c>
    </row>
    <row r="12" spans="1:5" ht="27" customHeight="1" x14ac:dyDescent="0.2">
      <c r="A12" s="251"/>
      <c r="B12" s="115" t="s">
        <v>117</v>
      </c>
      <c r="C12" s="110"/>
      <c r="D12" s="210"/>
      <c r="E12" s="17">
        <f t="shared" si="0"/>
        <v>0</v>
      </c>
    </row>
    <row r="13" spans="1:5" ht="27" customHeight="1" x14ac:dyDescent="0.2">
      <c r="A13" s="250" t="s">
        <v>10</v>
      </c>
      <c r="B13" s="113" t="s">
        <v>118</v>
      </c>
      <c r="C13" s="110"/>
      <c r="D13" s="210"/>
      <c r="E13" s="17">
        <f t="shared" si="0"/>
        <v>0</v>
      </c>
    </row>
    <row r="14" spans="1:5" ht="27" customHeight="1" x14ac:dyDescent="0.2">
      <c r="A14" s="242"/>
      <c r="B14" s="114" t="s">
        <v>119</v>
      </c>
      <c r="C14" s="110"/>
      <c r="D14" s="210"/>
      <c r="E14" s="17">
        <f t="shared" si="0"/>
        <v>0</v>
      </c>
    </row>
    <row r="15" spans="1:5" ht="27" customHeight="1" x14ac:dyDescent="0.2">
      <c r="A15" s="251"/>
      <c r="B15" s="115" t="s">
        <v>117</v>
      </c>
      <c r="C15" s="110"/>
      <c r="D15" s="210"/>
      <c r="E15" s="17">
        <f t="shared" si="0"/>
        <v>0</v>
      </c>
    </row>
    <row r="16" spans="1:5" ht="27" customHeight="1" x14ac:dyDescent="0.2">
      <c r="A16" s="250" t="s">
        <v>11</v>
      </c>
      <c r="B16" s="113" t="s">
        <v>118</v>
      </c>
      <c r="C16" s="110"/>
      <c r="D16" s="210"/>
      <c r="E16" s="17">
        <f t="shared" si="0"/>
        <v>0</v>
      </c>
    </row>
    <row r="17" spans="1:5" ht="27" customHeight="1" x14ac:dyDescent="0.2">
      <c r="A17" s="242"/>
      <c r="B17" s="114" t="s">
        <v>119</v>
      </c>
      <c r="C17" s="110"/>
      <c r="D17" s="26"/>
      <c r="E17" s="17">
        <f t="shared" si="0"/>
        <v>0</v>
      </c>
    </row>
    <row r="18" spans="1:5" ht="27" customHeight="1" x14ac:dyDescent="0.2">
      <c r="A18" s="251"/>
      <c r="B18" s="115" t="s">
        <v>117</v>
      </c>
      <c r="C18" s="110"/>
      <c r="D18" s="210"/>
      <c r="E18" s="17">
        <f t="shared" si="0"/>
        <v>0</v>
      </c>
    </row>
    <row r="19" spans="1:5" ht="27" customHeight="1" x14ac:dyDescent="0.2">
      <c r="A19" s="250" t="s">
        <v>12</v>
      </c>
      <c r="B19" s="113" t="s">
        <v>118</v>
      </c>
      <c r="C19" s="110"/>
      <c r="D19" s="210"/>
      <c r="E19" s="17">
        <f t="shared" si="0"/>
        <v>0</v>
      </c>
    </row>
    <row r="20" spans="1:5" ht="27" customHeight="1" x14ac:dyDescent="0.2">
      <c r="A20" s="242"/>
      <c r="B20" s="114" t="s">
        <v>119</v>
      </c>
      <c r="C20" s="110"/>
      <c r="D20" s="210"/>
      <c r="E20" s="17">
        <f t="shared" si="0"/>
        <v>0</v>
      </c>
    </row>
    <row r="21" spans="1:5" ht="27" customHeight="1" x14ac:dyDescent="0.2">
      <c r="A21" s="251"/>
      <c r="B21" s="115" t="s">
        <v>117</v>
      </c>
      <c r="C21" s="110"/>
      <c r="D21" s="210"/>
      <c r="E21" s="17">
        <f t="shared" si="0"/>
        <v>0</v>
      </c>
    </row>
    <row r="22" spans="1:5" ht="27" customHeight="1" x14ac:dyDescent="0.2">
      <c r="A22" s="241" t="s">
        <v>13</v>
      </c>
      <c r="B22" s="113" t="s">
        <v>118</v>
      </c>
      <c r="C22" s="110"/>
      <c r="D22" s="210"/>
      <c r="E22" s="17">
        <f t="shared" si="0"/>
        <v>0</v>
      </c>
    </row>
    <row r="23" spans="1:5" ht="27" customHeight="1" x14ac:dyDescent="0.2">
      <c r="A23" s="242"/>
      <c r="B23" s="114" t="s">
        <v>119</v>
      </c>
      <c r="C23" s="110"/>
      <c r="D23" s="210"/>
      <c r="E23" s="17">
        <f t="shared" si="0"/>
        <v>0</v>
      </c>
    </row>
    <row r="24" spans="1:5" ht="27" customHeight="1" thickBot="1" x14ac:dyDescent="0.25">
      <c r="A24" s="242"/>
      <c r="B24" s="115" t="s">
        <v>117</v>
      </c>
      <c r="C24" s="110"/>
      <c r="D24" s="210"/>
      <c r="E24" s="17">
        <f t="shared" si="0"/>
        <v>0</v>
      </c>
    </row>
    <row r="25" spans="1:5" ht="23.1" customHeight="1" thickBot="1" x14ac:dyDescent="0.3">
      <c r="A25" s="211" t="s">
        <v>42</v>
      </c>
      <c r="B25" s="212"/>
      <c r="C25" s="43">
        <f>SUM(C10:C24)</f>
        <v>0</v>
      </c>
      <c r="D25" s="111"/>
      <c r="E25" s="33"/>
    </row>
    <row r="26" spans="1:5" ht="5.0999999999999996" customHeight="1" x14ac:dyDescent="0.25">
      <c r="A26" s="34"/>
      <c r="B26" s="46"/>
      <c r="C26" s="47"/>
      <c r="D26" s="48"/>
      <c r="E26" s="49"/>
    </row>
    <row r="27" spans="1:5" s="7" customFormat="1" ht="23.1" customHeight="1" x14ac:dyDescent="0.25">
      <c r="A27" s="16"/>
      <c r="B27" s="16"/>
      <c r="C27" s="213" t="s">
        <v>57</v>
      </c>
      <c r="D27" s="214"/>
      <c r="E27" s="17">
        <f>SUM(E10:E24)</f>
        <v>0</v>
      </c>
    </row>
    <row r="28" spans="1:5" s="7" customFormat="1" ht="5.0999999999999996" customHeight="1" x14ac:dyDescent="0.25">
      <c r="A28" s="35"/>
      <c r="B28" s="16"/>
      <c r="C28" s="18"/>
      <c r="D28" s="18"/>
      <c r="E28" s="22"/>
    </row>
    <row r="29" spans="1:5" ht="15" x14ac:dyDescent="0.25">
      <c r="A29" s="215" t="s">
        <v>45</v>
      </c>
      <c r="B29" s="216"/>
      <c r="C29" s="217" t="s">
        <v>58</v>
      </c>
      <c r="D29" s="219"/>
      <c r="E29" s="221">
        <f>E27*D29</f>
        <v>0</v>
      </c>
    </row>
    <row r="30" spans="1:5" s="7" customFormat="1" ht="12" x14ac:dyDescent="0.2">
      <c r="A30" s="223" t="s">
        <v>104</v>
      </c>
      <c r="B30" s="224"/>
      <c r="C30" s="218"/>
      <c r="D30" s="220"/>
      <c r="E30" s="222"/>
    </row>
    <row r="31" spans="1:5" s="7" customFormat="1" ht="5.0999999999999996" customHeight="1" x14ac:dyDescent="0.25">
      <c r="A31" s="54"/>
      <c r="B31" s="16"/>
      <c r="C31" s="18"/>
      <c r="D31" s="25"/>
      <c r="E31" s="24"/>
    </row>
    <row r="32" spans="1:5" s="7" customFormat="1" ht="23.1" customHeight="1" x14ac:dyDescent="0.25">
      <c r="A32" s="16"/>
      <c r="B32" s="16"/>
      <c r="C32" s="236" t="s">
        <v>99</v>
      </c>
      <c r="D32" s="214"/>
      <c r="E32" s="17">
        <f>E27+E29</f>
        <v>0</v>
      </c>
    </row>
    <row r="33" spans="1:5" s="7" customFormat="1" ht="5.0999999999999996" customHeight="1" x14ac:dyDescent="0.25">
      <c r="A33" s="16"/>
      <c r="B33" s="16"/>
      <c r="C33" s="19"/>
      <c r="D33" s="19"/>
      <c r="E33" s="23"/>
    </row>
    <row r="34" spans="1:5" s="7" customFormat="1" ht="23.1" customHeight="1" x14ac:dyDescent="0.25">
      <c r="A34" s="16"/>
      <c r="B34" s="16"/>
      <c r="C34" s="32" t="s">
        <v>100</v>
      </c>
      <c r="D34" s="20">
        <v>7.6999999999999999E-2</v>
      </c>
      <c r="E34" s="17">
        <f>MROUND(E32*D34,0.05)</f>
        <v>0</v>
      </c>
    </row>
    <row r="35" spans="1:5" s="7" customFormat="1" ht="5.0999999999999996" customHeight="1" thickBot="1" x14ac:dyDescent="0.3">
      <c r="A35" s="35"/>
      <c r="B35" s="16"/>
      <c r="C35" s="19"/>
      <c r="D35" s="19"/>
      <c r="E35" s="23"/>
    </row>
    <row r="36" spans="1:5" ht="23.1" customHeight="1" thickBot="1" x14ac:dyDescent="0.3">
      <c r="A36" s="237" t="s">
        <v>108</v>
      </c>
      <c r="B36" s="238"/>
      <c r="C36" s="238"/>
      <c r="D36" s="21"/>
      <c r="E36" s="27">
        <f>E34+E32</f>
        <v>0</v>
      </c>
    </row>
    <row r="37" spans="1:5" ht="6" customHeight="1" x14ac:dyDescent="0.2">
      <c r="A37" s="79"/>
      <c r="B37" s="79"/>
      <c r="C37" s="5"/>
      <c r="D37" s="5"/>
      <c r="E37" s="5"/>
    </row>
    <row r="38" spans="1:5" ht="21" customHeight="1" x14ac:dyDescent="0.2">
      <c r="A38" s="204" t="s">
        <v>17</v>
      </c>
      <c r="B38" s="204"/>
      <c r="C38" s="204"/>
      <c r="D38" s="204"/>
      <c r="E38" s="204"/>
    </row>
    <row r="39" spans="1:5" ht="21" customHeight="1" x14ac:dyDescent="0.2">
      <c r="A39" s="254" t="s">
        <v>68</v>
      </c>
      <c r="B39" s="254"/>
      <c r="C39" s="254"/>
      <c r="D39" s="254"/>
      <c r="E39" s="254"/>
    </row>
    <row r="40" spans="1:5" s="2" customFormat="1" ht="5.25" customHeight="1" x14ac:dyDescent="0.2">
      <c r="A40" s="252"/>
      <c r="B40" s="252"/>
    </row>
    <row r="41" spans="1:5" ht="15" customHeight="1" x14ac:dyDescent="0.2">
      <c r="A41" s="206" t="s">
        <v>14</v>
      </c>
      <c r="B41" s="206"/>
      <c r="C41" s="206"/>
      <c r="D41" s="206"/>
      <c r="E41" s="206"/>
    </row>
    <row r="42" spans="1:5" ht="11.25" customHeight="1" x14ac:dyDescent="0.25">
      <c r="A42" s="8"/>
      <c r="B42" s="6"/>
      <c r="C42" s="6"/>
      <c r="D42" s="6"/>
      <c r="E42" s="6"/>
    </row>
    <row r="43" spans="1:5" ht="53.1" customHeight="1" x14ac:dyDescent="0.2">
      <c r="A43" s="207" t="s">
        <v>106</v>
      </c>
      <c r="B43" s="208"/>
      <c r="C43" s="15" t="s">
        <v>85</v>
      </c>
      <c r="D43" s="15" t="s">
        <v>43</v>
      </c>
      <c r="E43" s="15" t="s">
        <v>22</v>
      </c>
    </row>
    <row r="44" spans="1:5" ht="27" customHeight="1" x14ac:dyDescent="0.2">
      <c r="A44" s="250" t="s">
        <v>9</v>
      </c>
      <c r="B44" s="113" t="s">
        <v>118</v>
      </c>
      <c r="C44" s="110"/>
      <c r="D44" s="253" t="s">
        <v>44</v>
      </c>
      <c r="E44" s="9">
        <f>C44*$D$51</f>
        <v>0</v>
      </c>
    </row>
    <row r="45" spans="1:5" ht="27" customHeight="1" x14ac:dyDescent="0.2">
      <c r="A45" s="242"/>
      <c r="B45" s="114" t="s">
        <v>119</v>
      </c>
      <c r="C45" s="110"/>
      <c r="D45" s="210"/>
      <c r="E45" s="17">
        <f t="shared" ref="E45:E58" si="1">C45*$D$51</f>
        <v>0</v>
      </c>
    </row>
    <row r="46" spans="1:5" ht="27" customHeight="1" x14ac:dyDescent="0.2">
      <c r="A46" s="251"/>
      <c r="B46" s="115" t="s">
        <v>117</v>
      </c>
      <c r="C46" s="110"/>
      <c r="D46" s="210"/>
      <c r="E46" s="17">
        <f t="shared" si="1"/>
        <v>0</v>
      </c>
    </row>
    <row r="47" spans="1:5" ht="27" customHeight="1" x14ac:dyDescent="0.2">
      <c r="A47" s="250" t="s">
        <v>10</v>
      </c>
      <c r="B47" s="113" t="s">
        <v>118</v>
      </c>
      <c r="C47" s="110"/>
      <c r="D47" s="210"/>
      <c r="E47" s="17">
        <f t="shared" si="1"/>
        <v>0</v>
      </c>
    </row>
    <row r="48" spans="1:5" ht="27" customHeight="1" x14ac:dyDescent="0.2">
      <c r="A48" s="242"/>
      <c r="B48" s="114" t="s">
        <v>119</v>
      </c>
      <c r="C48" s="110"/>
      <c r="D48" s="210"/>
      <c r="E48" s="17">
        <f t="shared" si="1"/>
        <v>0</v>
      </c>
    </row>
    <row r="49" spans="1:5" ht="27" customHeight="1" x14ac:dyDescent="0.2">
      <c r="A49" s="251"/>
      <c r="B49" s="115" t="s">
        <v>117</v>
      </c>
      <c r="C49" s="110"/>
      <c r="D49" s="210"/>
      <c r="E49" s="17">
        <f t="shared" si="1"/>
        <v>0</v>
      </c>
    </row>
    <row r="50" spans="1:5" ht="27" customHeight="1" x14ac:dyDescent="0.2">
      <c r="A50" s="250" t="s">
        <v>11</v>
      </c>
      <c r="B50" s="113" t="s">
        <v>118</v>
      </c>
      <c r="C50" s="110"/>
      <c r="D50" s="210"/>
      <c r="E50" s="17">
        <f t="shared" si="1"/>
        <v>0</v>
      </c>
    </row>
    <row r="51" spans="1:5" ht="27" customHeight="1" x14ac:dyDescent="0.2">
      <c r="A51" s="242"/>
      <c r="B51" s="114" t="s">
        <v>119</v>
      </c>
      <c r="C51" s="110"/>
      <c r="D51" s="132">
        <f>$D$17</f>
        <v>0</v>
      </c>
      <c r="E51" s="17">
        <f t="shared" si="1"/>
        <v>0</v>
      </c>
    </row>
    <row r="52" spans="1:5" ht="27" customHeight="1" x14ac:dyDescent="0.2">
      <c r="A52" s="251"/>
      <c r="B52" s="115" t="s">
        <v>117</v>
      </c>
      <c r="C52" s="110"/>
      <c r="D52" s="210"/>
      <c r="E52" s="17">
        <f t="shared" si="1"/>
        <v>0</v>
      </c>
    </row>
    <row r="53" spans="1:5" ht="27" customHeight="1" x14ac:dyDescent="0.2">
      <c r="A53" s="250" t="s">
        <v>12</v>
      </c>
      <c r="B53" s="113" t="s">
        <v>118</v>
      </c>
      <c r="C53" s="110"/>
      <c r="D53" s="210"/>
      <c r="E53" s="17">
        <f t="shared" si="1"/>
        <v>0</v>
      </c>
    </row>
    <row r="54" spans="1:5" ht="27" customHeight="1" x14ac:dyDescent="0.2">
      <c r="A54" s="242"/>
      <c r="B54" s="114" t="s">
        <v>119</v>
      </c>
      <c r="C54" s="110"/>
      <c r="D54" s="210"/>
      <c r="E54" s="17">
        <f t="shared" si="1"/>
        <v>0</v>
      </c>
    </row>
    <row r="55" spans="1:5" ht="27" customHeight="1" x14ac:dyDescent="0.2">
      <c r="A55" s="251"/>
      <c r="B55" s="115" t="s">
        <v>117</v>
      </c>
      <c r="C55" s="110"/>
      <c r="D55" s="210"/>
      <c r="E55" s="17">
        <f t="shared" si="1"/>
        <v>0</v>
      </c>
    </row>
    <row r="56" spans="1:5" ht="27" customHeight="1" x14ac:dyDescent="0.2">
      <c r="A56" s="241" t="s">
        <v>13</v>
      </c>
      <c r="B56" s="113" t="s">
        <v>118</v>
      </c>
      <c r="C56" s="110"/>
      <c r="D56" s="210"/>
      <c r="E56" s="17">
        <f t="shared" si="1"/>
        <v>0</v>
      </c>
    </row>
    <row r="57" spans="1:5" ht="27" customHeight="1" x14ac:dyDescent="0.2">
      <c r="A57" s="242"/>
      <c r="B57" s="114" t="s">
        <v>119</v>
      </c>
      <c r="C57" s="110"/>
      <c r="D57" s="210"/>
      <c r="E57" s="17">
        <f t="shared" si="1"/>
        <v>0</v>
      </c>
    </row>
    <row r="58" spans="1:5" ht="27" customHeight="1" thickBot="1" x14ac:dyDescent="0.25">
      <c r="A58" s="242"/>
      <c r="B58" s="115" t="s">
        <v>117</v>
      </c>
      <c r="C58" s="110"/>
      <c r="D58" s="210"/>
      <c r="E58" s="9">
        <f t="shared" si="1"/>
        <v>0</v>
      </c>
    </row>
    <row r="59" spans="1:5" ht="23.1" customHeight="1" thickBot="1" x14ac:dyDescent="0.3">
      <c r="A59" s="211" t="s">
        <v>42</v>
      </c>
      <c r="B59" s="212"/>
      <c r="C59" s="43">
        <f>SUM(C44:C58)</f>
        <v>0</v>
      </c>
      <c r="D59" s="111"/>
      <c r="E59" s="33"/>
    </row>
    <row r="60" spans="1:5" ht="5.0999999999999996" customHeight="1" x14ac:dyDescent="0.25">
      <c r="A60" s="76"/>
      <c r="B60" s="46"/>
      <c r="C60" s="47"/>
      <c r="D60" s="48"/>
      <c r="E60" s="49"/>
    </row>
    <row r="61" spans="1:5" s="74" customFormat="1" ht="23.1" customHeight="1" x14ac:dyDescent="0.25">
      <c r="A61" s="16"/>
      <c r="B61" s="16"/>
      <c r="C61" s="213" t="s">
        <v>57</v>
      </c>
      <c r="D61" s="214"/>
      <c r="E61" s="17">
        <f>SUM(E44:E58)</f>
        <v>0</v>
      </c>
    </row>
    <row r="62" spans="1:5" s="74" customFormat="1" ht="5.0999999999999996" customHeight="1" x14ac:dyDescent="0.25">
      <c r="A62" s="77"/>
      <c r="B62" s="16"/>
      <c r="C62" s="18"/>
      <c r="D62" s="18"/>
      <c r="E62" s="22"/>
    </row>
    <row r="63" spans="1:5" ht="15" x14ac:dyDescent="0.25">
      <c r="A63" s="215" t="s">
        <v>45</v>
      </c>
      <c r="B63" s="216"/>
      <c r="C63" s="217" t="s">
        <v>58</v>
      </c>
      <c r="D63" s="219"/>
      <c r="E63" s="221">
        <f>E61*D63</f>
        <v>0</v>
      </c>
    </row>
    <row r="64" spans="1:5" s="74" customFormat="1" ht="12" x14ac:dyDescent="0.2">
      <c r="A64" s="223" t="s">
        <v>104</v>
      </c>
      <c r="B64" s="224"/>
      <c r="C64" s="218"/>
      <c r="D64" s="220"/>
      <c r="E64" s="222"/>
    </row>
    <row r="65" spans="1:5" s="74" customFormat="1" ht="5.0999999999999996" customHeight="1" x14ac:dyDescent="0.25">
      <c r="A65" s="54"/>
      <c r="B65" s="16"/>
      <c r="C65" s="18"/>
      <c r="D65" s="25"/>
      <c r="E65" s="24"/>
    </row>
    <row r="66" spans="1:5" s="74" customFormat="1" ht="23.1" customHeight="1" x14ac:dyDescent="0.25">
      <c r="A66" s="16"/>
      <c r="B66" s="16"/>
      <c r="C66" s="236" t="s">
        <v>99</v>
      </c>
      <c r="D66" s="214"/>
      <c r="E66" s="17">
        <f>E61+E63</f>
        <v>0</v>
      </c>
    </row>
    <row r="67" spans="1:5" s="74" customFormat="1" ht="5.0999999999999996" customHeight="1" x14ac:dyDescent="0.25">
      <c r="A67" s="16"/>
      <c r="B67" s="16"/>
      <c r="C67" s="19"/>
      <c r="D67" s="19"/>
      <c r="E67" s="23"/>
    </row>
    <row r="68" spans="1:5" s="74" customFormat="1" ht="23.1" customHeight="1" x14ac:dyDescent="0.25">
      <c r="A68" s="16"/>
      <c r="B68" s="16"/>
      <c r="C68" s="78" t="s">
        <v>100</v>
      </c>
      <c r="D68" s="20">
        <v>7.6999999999999999E-2</v>
      </c>
      <c r="E68" s="17">
        <f>MROUND(E66*D68,0.05)</f>
        <v>0</v>
      </c>
    </row>
    <row r="69" spans="1:5" s="74" customFormat="1" ht="5.0999999999999996" customHeight="1" thickBot="1" x14ac:dyDescent="0.3">
      <c r="A69" s="77"/>
      <c r="B69" s="16"/>
      <c r="C69" s="19"/>
      <c r="D69" s="19"/>
      <c r="E69" s="23"/>
    </row>
    <row r="70" spans="1:5" ht="23.1" customHeight="1" thickBot="1" x14ac:dyDescent="0.3">
      <c r="A70" s="237" t="s">
        <v>109</v>
      </c>
      <c r="B70" s="238"/>
      <c r="C70" s="238"/>
      <c r="D70" s="21"/>
      <c r="E70" s="27">
        <f>E68+E66</f>
        <v>0</v>
      </c>
    </row>
    <row r="71" spans="1:5" ht="6" customHeight="1" x14ac:dyDescent="0.2">
      <c r="A71" s="79"/>
      <c r="B71" s="79"/>
      <c r="C71" s="5"/>
      <c r="D71" s="5"/>
      <c r="E71" s="5"/>
    </row>
    <row r="72" spans="1:5" ht="21" customHeight="1" x14ac:dyDescent="0.2">
      <c r="A72" s="204" t="s">
        <v>17</v>
      </c>
      <c r="B72" s="204"/>
      <c r="C72" s="204"/>
      <c r="D72" s="204"/>
      <c r="E72" s="204"/>
    </row>
    <row r="73" spans="1:5" ht="21" customHeight="1" x14ac:dyDescent="0.2">
      <c r="A73" s="254" t="s">
        <v>69</v>
      </c>
      <c r="B73" s="254"/>
      <c r="C73" s="254"/>
      <c r="D73" s="254"/>
      <c r="E73" s="254"/>
    </row>
    <row r="74" spans="1:5" s="2" customFormat="1" ht="5.25" customHeight="1" x14ac:dyDescent="0.2">
      <c r="A74" s="252"/>
      <c r="B74" s="252"/>
    </row>
    <row r="75" spans="1:5" ht="15" customHeight="1" x14ac:dyDescent="0.2">
      <c r="A75" s="206" t="s">
        <v>14</v>
      </c>
      <c r="B75" s="206"/>
      <c r="C75" s="206"/>
      <c r="D75" s="206"/>
      <c r="E75" s="206"/>
    </row>
    <row r="76" spans="1:5" ht="11.25" customHeight="1" x14ac:dyDescent="0.25">
      <c r="A76" s="8"/>
      <c r="B76" s="6"/>
      <c r="C76" s="6"/>
      <c r="D76" s="6"/>
      <c r="E76" s="6"/>
    </row>
    <row r="77" spans="1:5" ht="53.1" customHeight="1" x14ac:dyDescent="0.2">
      <c r="A77" s="207" t="s">
        <v>106</v>
      </c>
      <c r="B77" s="208"/>
      <c r="C77" s="15" t="s">
        <v>85</v>
      </c>
      <c r="D77" s="15" t="s">
        <v>43</v>
      </c>
      <c r="E77" s="15" t="s">
        <v>22</v>
      </c>
    </row>
    <row r="78" spans="1:5" ht="27" customHeight="1" x14ac:dyDescent="0.2">
      <c r="A78" s="250" t="s">
        <v>9</v>
      </c>
      <c r="B78" s="113" t="s">
        <v>118</v>
      </c>
      <c r="C78" s="110"/>
      <c r="D78" s="253" t="s">
        <v>44</v>
      </c>
      <c r="E78" s="9">
        <f>C78*$D$85</f>
        <v>0</v>
      </c>
    </row>
    <row r="79" spans="1:5" ht="27" customHeight="1" x14ac:dyDescent="0.2">
      <c r="A79" s="242"/>
      <c r="B79" s="114" t="s">
        <v>119</v>
      </c>
      <c r="C79" s="110"/>
      <c r="D79" s="210"/>
      <c r="E79" s="17">
        <f t="shared" ref="E79:E92" si="2">C79*$D$85</f>
        <v>0</v>
      </c>
    </row>
    <row r="80" spans="1:5" ht="27" customHeight="1" x14ac:dyDescent="0.2">
      <c r="A80" s="251"/>
      <c r="B80" s="115" t="s">
        <v>117</v>
      </c>
      <c r="C80" s="110"/>
      <c r="D80" s="210"/>
      <c r="E80" s="17">
        <f t="shared" si="2"/>
        <v>0</v>
      </c>
    </row>
    <row r="81" spans="1:5" ht="27" customHeight="1" x14ac:dyDescent="0.2">
      <c r="A81" s="250" t="s">
        <v>10</v>
      </c>
      <c r="B81" s="113" t="s">
        <v>118</v>
      </c>
      <c r="C81" s="110"/>
      <c r="D81" s="210"/>
      <c r="E81" s="17">
        <f t="shared" si="2"/>
        <v>0</v>
      </c>
    </row>
    <row r="82" spans="1:5" ht="27" customHeight="1" x14ac:dyDescent="0.2">
      <c r="A82" s="242"/>
      <c r="B82" s="114" t="s">
        <v>119</v>
      </c>
      <c r="C82" s="110"/>
      <c r="D82" s="210"/>
      <c r="E82" s="17">
        <f t="shared" si="2"/>
        <v>0</v>
      </c>
    </row>
    <row r="83" spans="1:5" ht="27" customHeight="1" x14ac:dyDescent="0.2">
      <c r="A83" s="251"/>
      <c r="B83" s="115" t="s">
        <v>117</v>
      </c>
      <c r="C83" s="110"/>
      <c r="D83" s="210"/>
      <c r="E83" s="17">
        <f t="shared" si="2"/>
        <v>0</v>
      </c>
    </row>
    <row r="84" spans="1:5" ht="27" customHeight="1" x14ac:dyDescent="0.2">
      <c r="A84" s="250" t="s">
        <v>11</v>
      </c>
      <c r="B84" s="113" t="s">
        <v>118</v>
      </c>
      <c r="C84" s="110"/>
      <c r="D84" s="210"/>
      <c r="E84" s="17">
        <f t="shared" si="2"/>
        <v>0</v>
      </c>
    </row>
    <row r="85" spans="1:5" ht="27" customHeight="1" x14ac:dyDescent="0.2">
      <c r="A85" s="242"/>
      <c r="B85" s="114" t="s">
        <v>119</v>
      </c>
      <c r="C85" s="110"/>
      <c r="D85" s="132">
        <f>$D$17</f>
        <v>0</v>
      </c>
      <c r="E85" s="17">
        <f t="shared" si="2"/>
        <v>0</v>
      </c>
    </row>
    <row r="86" spans="1:5" ht="27" customHeight="1" x14ac:dyDescent="0.2">
      <c r="A86" s="251"/>
      <c r="B86" s="115" t="s">
        <v>117</v>
      </c>
      <c r="C86" s="110"/>
      <c r="D86" s="210"/>
      <c r="E86" s="17">
        <f t="shared" si="2"/>
        <v>0</v>
      </c>
    </row>
    <row r="87" spans="1:5" ht="27" customHeight="1" x14ac:dyDescent="0.2">
      <c r="A87" s="250" t="s">
        <v>12</v>
      </c>
      <c r="B87" s="113" t="s">
        <v>118</v>
      </c>
      <c r="C87" s="110"/>
      <c r="D87" s="210"/>
      <c r="E87" s="17">
        <f t="shared" si="2"/>
        <v>0</v>
      </c>
    </row>
    <row r="88" spans="1:5" ht="27" customHeight="1" x14ac:dyDescent="0.2">
      <c r="A88" s="242"/>
      <c r="B88" s="114" t="s">
        <v>119</v>
      </c>
      <c r="C88" s="110"/>
      <c r="D88" s="210"/>
      <c r="E88" s="17">
        <f t="shared" si="2"/>
        <v>0</v>
      </c>
    </row>
    <row r="89" spans="1:5" ht="27" customHeight="1" x14ac:dyDescent="0.2">
      <c r="A89" s="251"/>
      <c r="B89" s="115" t="s">
        <v>117</v>
      </c>
      <c r="C89" s="110"/>
      <c r="D89" s="210"/>
      <c r="E89" s="17">
        <f t="shared" si="2"/>
        <v>0</v>
      </c>
    </row>
    <row r="90" spans="1:5" ht="27" customHeight="1" x14ac:dyDescent="0.2">
      <c r="A90" s="241" t="s">
        <v>13</v>
      </c>
      <c r="B90" s="113" t="s">
        <v>118</v>
      </c>
      <c r="C90" s="110"/>
      <c r="D90" s="210"/>
      <c r="E90" s="17">
        <f t="shared" si="2"/>
        <v>0</v>
      </c>
    </row>
    <row r="91" spans="1:5" ht="27" customHeight="1" x14ac:dyDescent="0.2">
      <c r="A91" s="242"/>
      <c r="B91" s="114" t="s">
        <v>119</v>
      </c>
      <c r="C91" s="110"/>
      <c r="D91" s="210"/>
      <c r="E91" s="17">
        <f t="shared" si="2"/>
        <v>0</v>
      </c>
    </row>
    <row r="92" spans="1:5" ht="27" customHeight="1" thickBot="1" x14ac:dyDescent="0.25">
      <c r="A92" s="242"/>
      <c r="B92" s="115" t="s">
        <v>117</v>
      </c>
      <c r="C92" s="110"/>
      <c r="D92" s="210"/>
      <c r="E92" s="9">
        <f t="shared" si="2"/>
        <v>0</v>
      </c>
    </row>
    <row r="93" spans="1:5" ht="23.1" customHeight="1" thickBot="1" x14ac:dyDescent="0.3">
      <c r="A93" s="211" t="s">
        <v>42</v>
      </c>
      <c r="B93" s="212"/>
      <c r="C93" s="43">
        <f>SUM(C78:C92)</f>
        <v>0</v>
      </c>
      <c r="D93" s="111"/>
      <c r="E93" s="33"/>
    </row>
    <row r="94" spans="1:5" ht="5.0999999999999996" customHeight="1" x14ac:dyDescent="0.25">
      <c r="A94" s="76"/>
      <c r="B94" s="46"/>
      <c r="C94" s="47"/>
      <c r="D94" s="48"/>
      <c r="E94" s="49"/>
    </row>
    <row r="95" spans="1:5" s="74" customFormat="1" ht="23.1" customHeight="1" x14ac:dyDescent="0.25">
      <c r="A95" s="16"/>
      <c r="B95" s="16"/>
      <c r="C95" s="213" t="s">
        <v>57</v>
      </c>
      <c r="D95" s="214"/>
      <c r="E95" s="17">
        <f>SUM(E78:E92)</f>
        <v>0</v>
      </c>
    </row>
    <row r="96" spans="1:5" s="74" customFormat="1" ht="5.0999999999999996" customHeight="1" x14ac:dyDescent="0.25">
      <c r="A96" s="77"/>
      <c r="B96" s="16"/>
      <c r="C96" s="18"/>
      <c r="D96" s="18"/>
      <c r="E96" s="22"/>
    </row>
    <row r="97" spans="1:5" ht="15" x14ac:dyDescent="0.25">
      <c r="A97" s="215" t="s">
        <v>45</v>
      </c>
      <c r="B97" s="216"/>
      <c r="C97" s="217" t="s">
        <v>58</v>
      </c>
      <c r="D97" s="219"/>
      <c r="E97" s="221">
        <f>E95*D97</f>
        <v>0</v>
      </c>
    </row>
    <row r="98" spans="1:5" s="74" customFormat="1" ht="12" x14ac:dyDescent="0.2">
      <c r="A98" s="223" t="s">
        <v>104</v>
      </c>
      <c r="B98" s="224"/>
      <c r="C98" s="218"/>
      <c r="D98" s="220"/>
      <c r="E98" s="222"/>
    </row>
    <row r="99" spans="1:5" s="74" customFormat="1" ht="5.0999999999999996" customHeight="1" x14ac:dyDescent="0.25">
      <c r="A99" s="54"/>
      <c r="B99" s="16"/>
      <c r="C99" s="18"/>
      <c r="D99" s="25"/>
      <c r="E99" s="24"/>
    </row>
    <row r="100" spans="1:5" s="74" customFormat="1" ht="23.1" customHeight="1" x14ac:dyDescent="0.25">
      <c r="A100" s="16"/>
      <c r="B100" s="16"/>
      <c r="C100" s="236" t="s">
        <v>99</v>
      </c>
      <c r="D100" s="214"/>
      <c r="E100" s="17">
        <f>E95+E97</f>
        <v>0</v>
      </c>
    </row>
    <row r="101" spans="1:5" s="74" customFormat="1" ht="5.0999999999999996" customHeight="1" x14ac:dyDescent="0.25">
      <c r="A101" s="16"/>
      <c r="B101" s="16"/>
      <c r="C101" s="19"/>
      <c r="D101" s="19"/>
      <c r="E101" s="23"/>
    </row>
    <row r="102" spans="1:5" s="74" customFormat="1" ht="23.1" customHeight="1" x14ac:dyDescent="0.25">
      <c r="A102" s="16"/>
      <c r="B102" s="16"/>
      <c r="C102" s="78" t="s">
        <v>100</v>
      </c>
      <c r="D102" s="20">
        <v>7.6999999999999999E-2</v>
      </c>
      <c r="E102" s="17">
        <f>MROUND(E100*D102,0.05)</f>
        <v>0</v>
      </c>
    </row>
    <row r="103" spans="1:5" s="74" customFormat="1" ht="5.0999999999999996" customHeight="1" thickBot="1" x14ac:dyDescent="0.3">
      <c r="A103" s="77"/>
      <c r="B103" s="16"/>
      <c r="C103" s="19"/>
      <c r="D103" s="19"/>
      <c r="E103" s="23"/>
    </row>
    <row r="104" spans="1:5" ht="23.1" customHeight="1" thickBot="1" x14ac:dyDescent="0.3">
      <c r="A104" s="237" t="s">
        <v>110</v>
      </c>
      <c r="B104" s="238"/>
      <c r="C104" s="238"/>
      <c r="D104" s="21"/>
      <c r="E104" s="27">
        <f>E102+E100</f>
        <v>0</v>
      </c>
    </row>
    <row r="105" spans="1:5" ht="0.95" customHeight="1" x14ac:dyDescent="0.25">
      <c r="A105" s="83"/>
      <c r="B105" s="83"/>
      <c r="C105" s="83"/>
      <c r="D105" s="84"/>
      <c r="E105" s="82"/>
    </row>
    <row r="106" spans="1:5" ht="3" customHeight="1" x14ac:dyDescent="0.25">
      <c r="A106" s="99"/>
      <c r="B106" s="99"/>
      <c r="C106" s="99"/>
      <c r="D106" s="100"/>
      <c r="E106" s="104"/>
    </row>
    <row r="107" spans="1:5" ht="21" customHeight="1" x14ac:dyDescent="0.2">
      <c r="A107" s="204" t="s">
        <v>18</v>
      </c>
      <c r="B107" s="204"/>
      <c r="C107" s="204"/>
      <c r="D107" s="204"/>
      <c r="E107" s="204"/>
    </row>
    <row r="108" spans="1:5" s="2" customFormat="1" ht="5.25" customHeight="1" x14ac:dyDescent="0.2">
      <c r="A108" s="205"/>
      <c r="B108" s="205"/>
    </row>
    <row r="109" spans="1:5" ht="15" customHeight="1" x14ac:dyDescent="0.2">
      <c r="A109" s="206" t="s">
        <v>14</v>
      </c>
      <c r="B109" s="206"/>
      <c r="C109" s="206"/>
      <c r="D109" s="206"/>
      <c r="E109" s="206"/>
    </row>
    <row r="110" spans="1:5" ht="11.25" customHeight="1" x14ac:dyDescent="0.25">
      <c r="A110" s="8"/>
      <c r="B110" s="6"/>
      <c r="C110" s="6"/>
      <c r="D110" s="6"/>
      <c r="E110" s="6"/>
    </row>
    <row r="111" spans="1:5" ht="53.1" customHeight="1" x14ac:dyDescent="0.2">
      <c r="A111" s="207" t="s">
        <v>106</v>
      </c>
      <c r="B111" s="208"/>
      <c r="C111" s="15" t="s">
        <v>85</v>
      </c>
      <c r="D111" s="15" t="s">
        <v>43</v>
      </c>
      <c r="E111" s="15" t="s">
        <v>22</v>
      </c>
    </row>
    <row r="112" spans="1:5" ht="27" customHeight="1" x14ac:dyDescent="0.2">
      <c r="A112" s="250" t="s">
        <v>9</v>
      </c>
      <c r="B112" s="113" t="s">
        <v>118</v>
      </c>
      <c r="C112" s="110"/>
      <c r="D112" s="253" t="s">
        <v>44</v>
      </c>
      <c r="E112" s="9">
        <f>C112*$D$119</f>
        <v>0</v>
      </c>
    </row>
    <row r="113" spans="1:5" ht="27" customHeight="1" x14ac:dyDescent="0.2">
      <c r="A113" s="242"/>
      <c r="B113" s="114" t="s">
        <v>119</v>
      </c>
      <c r="C113" s="110"/>
      <c r="D113" s="210"/>
      <c r="E113" s="17">
        <f t="shared" ref="E113:E126" si="3">C113*$D$119</f>
        <v>0</v>
      </c>
    </row>
    <row r="114" spans="1:5" ht="27" customHeight="1" x14ac:dyDescent="0.2">
      <c r="A114" s="251"/>
      <c r="B114" s="115" t="s">
        <v>117</v>
      </c>
      <c r="C114" s="110"/>
      <c r="D114" s="210"/>
      <c r="E114" s="17">
        <f t="shared" si="3"/>
        <v>0</v>
      </c>
    </row>
    <row r="115" spans="1:5" ht="27" customHeight="1" x14ac:dyDescent="0.2">
      <c r="A115" s="250" t="s">
        <v>10</v>
      </c>
      <c r="B115" s="113" t="s">
        <v>118</v>
      </c>
      <c r="C115" s="110"/>
      <c r="D115" s="210"/>
      <c r="E115" s="17">
        <f t="shared" si="3"/>
        <v>0</v>
      </c>
    </row>
    <row r="116" spans="1:5" ht="27" customHeight="1" x14ac:dyDescent="0.2">
      <c r="A116" s="242"/>
      <c r="B116" s="114" t="s">
        <v>119</v>
      </c>
      <c r="C116" s="110"/>
      <c r="D116" s="210"/>
      <c r="E116" s="17">
        <f t="shared" si="3"/>
        <v>0</v>
      </c>
    </row>
    <row r="117" spans="1:5" ht="27" customHeight="1" x14ac:dyDescent="0.2">
      <c r="A117" s="251"/>
      <c r="B117" s="115" t="s">
        <v>117</v>
      </c>
      <c r="C117" s="110"/>
      <c r="D117" s="210"/>
      <c r="E117" s="17">
        <f t="shared" si="3"/>
        <v>0</v>
      </c>
    </row>
    <row r="118" spans="1:5" ht="27" customHeight="1" x14ac:dyDescent="0.2">
      <c r="A118" s="250" t="s">
        <v>11</v>
      </c>
      <c r="B118" s="113" t="s">
        <v>118</v>
      </c>
      <c r="C118" s="110"/>
      <c r="D118" s="210"/>
      <c r="E118" s="17">
        <f t="shared" si="3"/>
        <v>0</v>
      </c>
    </row>
    <row r="119" spans="1:5" ht="27" customHeight="1" x14ac:dyDescent="0.2">
      <c r="A119" s="242"/>
      <c r="B119" s="114" t="s">
        <v>119</v>
      </c>
      <c r="C119" s="110"/>
      <c r="D119" s="132">
        <f>$D$17</f>
        <v>0</v>
      </c>
      <c r="E119" s="17">
        <f t="shared" si="3"/>
        <v>0</v>
      </c>
    </row>
    <row r="120" spans="1:5" ht="27" customHeight="1" x14ac:dyDescent="0.2">
      <c r="A120" s="251"/>
      <c r="B120" s="115" t="s">
        <v>117</v>
      </c>
      <c r="C120" s="110"/>
      <c r="D120" s="210"/>
      <c r="E120" s="17">
        <f t="shared" si="3"/>
        <v>0</v>
      </c>
    </row>
    <row r="121" spans="1:5" ht="27" customHeight="1" x14ac:dyDescent="0.2">
      <c r="A121" s="250" t="s">
        <v>12</v>
      </c>
      <c r="B121" s="113" t="s">
        <v>118</v>
      </c>
      <c r="C121" s="110"/>
      <c r="D121" s="210"/>
      <c r="E121" s="17">
        <f t="shared" si="3"/>
        <v>0</v>
      </c>
    </row>
    <row r="122" spans="1:5" ht="27" customHeight="1" x14ac:dyDescent="0.2">
      <c r="A122" s="242"/>
      <c r="B122" s="114" t="s">
        <v>119</v>
      </c>
      <c r="C122" s="110"/>
      <c r="D122" s="210"/>
      <c r="E122" s="17">
        <f t="shared" si="3"/>
        <v>0</v>
      </c>
    </row>
    <row r="123" spans="1:5" ht="27" customHeight="1" x14ac:dyDescent="0.2">
      <c r="A123" s="251"/>
      <c r="B123" s="115" t="s">
        <v>117</v>
      </c>
      <c r="C123" s="110"/>
      <c r="D123" s="210"/>
      <c r="E123" s="17">
        <f t="shared" si="3"/>
        <v>0</v>
      </c>
    </row>
    <row r="124" spans="1:5" ht="27" customHeight="1" x14ac:dyDescent="0.2">
      <c r="A124" s="241" t="s">
        <v>13</v>
      </c>
      <c r="B124" s="113" t="s">
        <v>118</v>
      </c>
      <c r="C124" s="110"/>
      <c r="D124" s="210"/>
      <c r="E124" s="17">
        <f t="shared" si="3"/>
        <v>0</v>
      </c>
    </row>
    <row r="125" spans="1:5" ht="27" customHeight="1" x14ac:dyDescent="0.2">
      <c r="A125" s="242"/>
      <c r="B125" s="114" t="s">
        <v>119</v>
      </c>
      <c r="C125" s="110"/>
      <c r="D125" s="210"/>
      <c r="E125" s="17">
        <f t="shared" si="3"/>
        <v>0</v>
      </c>
    </row>
    <row r="126" spans="1:5" ht="27" customHeight="1" thickBot="1" x14ac:dyDescent="0.25">
      <c r="A126" s="242"/>
      <c r="B126" s="115" t="s">
        <v>117</v>
      </c>
      <c r="C126" s="110"/>
      <c r="D126" s="210"/>
      <c r="E126" s="17">
        <f t="shared" si="3"/>
        <v>0</v>
      </c>
    </row>
    <row r="127" spans="1:5" ht="23.1" customHeight="1" thickBot="1" x14ac:dyDescent="0.3">
      <c r="A127" s="211" t="s">
        <v>42</v>
      </c>
      <c r="B127" s="212"/>
      <c r="C127" s="43">
        <f>SUM(C112:C126)</f>
        <v>0</v>
      </c>
      <c r="D127" s="111"/>
      <c r="E127" s="33"/>
    </row>
    <row r="128" spans="1:5" s="2" customFormat="1" ht="5.0999999999999996" customHeight="1" x14ac:dyDescent="0.25">
      <c r="A128" s="53"/>
      <c r="B128" s="50"/>
      <c r="C128" s="47"/>
      <c r="D128" s="48"/>
      <c r="E128" s="49"/>
    </row>
    <row r="129" spans="1:5" s="7" customFormat="1" ht="23.1" customHeight="1" x14ac:dyDescent="0.25">
      <c r="A129" s="16"/>
      <c r="B129" s="16"/>
      <c r="C129" s="213" t="s">
        <v>57</v>
      </c>
      <c r="D129" s="214"/>
      <c r="E129" s="17">
        <f>SUM(E112:E126)</f>
        <v>0</v>
      </c>
    </row>
    <row r="130" spans="1:5" s="7" customFormat="1" ht="5.0999999999999996" customHeight="1" x14ac:dyDescent="0.25">
      <c r="A130" s="35"/>
      <c r="B130" s="16"/>
      <c r="C130" s="18"/>
      <c r="D130" s="18"/>
      <c r="E130" s="22"/>
    </row>
    <row r="131" spans="1:5" ht="15" x14ac:dyDescent="0.25">
      <c r="A131" s="215" t="s">
        <v>45</v>
      </c>
      <c r="B131" s="216"/>
      <c r="C131" s="217" t="s">
        <v>58</v>
      </c>
      <c r="D131" s="219"/>
      <c r="E131" s="221">
        <f>E129*D131</f>
        <v>0</v>
      </c>
    </row>
    <row r="132" spans="1:5" s="7" customFormat="1" ht="12" customHeight="1" x14ac:dyDescent="0.2">
      <c r="A132" s="223" t="s">
        <v>104</v>
      </c>
      <c r="B132" s="224"/>
      <c r="C132" s="218"/>
      <c r="D132" s="220"/>
      <c r="E132" s="222"/>
    </row>
    <row r="133" spans="1:5" s="7" customFormat="1" ht="5.0999999999999996" customHeight="1" x14ac:dyDescent="0.25">
      <c r="A133" s="54"/>
      <c r="B133" s="16"/>
      <c r="C133" s="18"/>
      <c r="D133" s="25"/>
      <c r="E133" s="24"/>
    </row>
    <row r="134" spans="1:5" s="7" customFormat="1" ht="23.1" customHeight="1" x14ac:dyDescent="0.25">
      <c r="A134" s="16"/>
      <c r="B134" s="16"/>
      <c r="C134" s="236" t="s">
        <v>99</v>
      </c>
      <c r="D134" s="214"/>
      <c r="E134" s="17">
        <f>E129+E131</f>
        <v>0</v>
      </c>
    </row>
    <row r="135" spans="1:5" s="7" customFormat="1" ht="5.0999999999999996" customHeight="1" x14ac:dyDescent="0.25">
      <c r="A135" s="16"/>
      <c r="B135" s="16"/>
      <c r="C135" s="19"/>
      <c r="D135" s="19"/>
      <c r="E135" s="23"/>
    </row>
    <row r="136" spans="1:5" s="7" customFormat="1" ht="23.1" customHeight="1" x14ac:dyDescent="0.25">
      <c r="A136" s="16"/>
      <c r="B136" s="16"/>
      <c r="C136" s="65" t="s">
        <v>100</v>
      </c>
      <c r="D136" s="20">
        <v>7.6999999999999999E-2</v>
      </c>
      <c r="E136" s="17">
        <f>MROUND(E134*D136,0.05)</f>
        <v>0</v>
      </c>
    </row>
    <row r="137" spans="1:5" s="7" customFormat="1" ht="5.0999999999999996" customHeight="1" thickBot="1" x14ac:dyDescent="0.3">
      <c r="A137" s="35"/>
      <c r="B137" s="16"/>
      <c r="C137" s="19"/>
      <c r="D137" s="19"/>
      <c r="E137" s="23"/>
    </row>
    <row r="138" spans="1:5" ht="23.1" customHeight="1" thickBot="1" x14ac:dyDescent="0.3">
      <c r="A138" s="237" t="s">
        <v>59</v>
      </c>
      <c r="B138" s="238"/>
      <c r="C138" s="238"/>
      <c r="D138" s="21"/>
      <c r="E138" s="27">
        <f>E136+E134</f>
        <v>0</v>
      </c>
    </row>
    <row r="139" spans="1:5" ht="6" customHeight="1" x14ac:dyDescent="0.2">
      <c r="A139" s="240"/>
      <c r="B139" s="240"/>
      <c r="C139" s="5"/>
      <c r="D139" s="5"/>
      <c r="E139" s="5"/>
    </row>
    <row r="140" spans="1:5" ht="21" customHeight="1" x14ac:dyDescent="0.2">
      <c r="A140" s="204" t="s">
        <v>19</v>
      </c>
      <c r="B140" s="204"/>
      <c r="C140" s="204"/>
      <c r="D140" s="204"/>
      <c r="E140" s="204"/>
    </row>
    <row r="141" spans="1:5" s="2" customFormat="1" ht="5.25" customHeight="1" x14ac:dyDescent="0.2">
      <c r="A141" s="205"/>
      <c r="B141" s="205"/>
    </row>
    <row r="142" spans="1:5" ht="15" customHeight="1" x14ac:dyDescent="0.2">
      <c r="A142" s="206" t="s">
        <v>14</v>
      </c>
      <c r="B142" s="206"/>
      <c r="C142" s="206"/>
      <c r="D142" s="206"/>
      <c r="E142" s="206"/>
    </row>
    <row r="143" spans="1:5" ht="11.25" customHeight="1" x14ac:dyDescent="0.25">
      <c r="A143" s="8"/>
      <c r="B143" s="6"/>
      <c r="C143" s="6"/>
      <c r="D143" s="6"/>
      <c r="E143" s="6"/>
    </row>
    <row r="144" spans="1:5" ht="53.1" customHeight="1" x14ac:dyDescent="0.2">
      <c r="A144" s="207" t="s">
        <v>106</v>
      </c>
      <c r="B144" s="208"/>
      <c r="C144" s="15" t="s">
        <v>85</v>
      </c>
      <c r="D144" s="15" t="s">
        <v>43</v>
      </c>
      <c r="E144" s="15" t="s">
        <v>22</v>
      </c>
    </row>
    <row r="145" spans="1:5" ht="27" customHeight="1" x14ac:dyDescent="0.2">
      <c r="A145" s="250" t="s">
        <v>9</v>
      </c>
      <c r="B145" s="113" t="s">
        <v>118</v>
      </c>
      <c r="C145" s="110"/>
      <c r="D145" s="253" t="s">
        <v>44</v>
      </c>
      <c r="E145" s="9">
        <f>C145*$D$152</f>
        <v>0</v>
      </c>
    </row>
    <row r="146" spans="1:5" ht="27" customHeight="1" x14ac:dyDescent="0.2">
      <c r="A146" s="242"/>
      <c r="B146" s="114" t="s">
        <v>119</v>
      </c>
      <c r="C146" s="110"/>
      <c r="D146" s="210"/>
      <c r="E146" s="17">
        <f t="shared" ref="E146:E159" si="4">C146*$D$152</f>
        <v>0</v>
      </c>
    </row>
    <row r="147" spans="1:5" ht="27" customHeight="1" x14ac:dyDescent="0.2">
      <c r="A147" s="251"/>
      <c r="B147" s="115" t="s">
        <v>117</v>
      </c>
      <c r="C147" s="110"/>
      <c r="D147" s="210"/>
      <c r="E147" s="17">
        <f t="shared" si="4"/>
        <v>0</v>
      </c>
    </row>
    <row r="148" spans="1:5" ht="27" customHeight="1" x14ac:dyDescent="0.2">
      <c r="A148" s="250" t="s">
        <v>10</v>
      </c>
      <c r="B148" s="113" t="s">
        <v>118</v>
      </c>
      <c r="C148" s="110"/>
      <c r="D148" s="210"/>
      <c r="E148" s="17">
        <f t="shared" si="4"/>
        <v>0</v>
      </c>
    </row>
    <row r="149" spans="1:5" ht="27" customHeight="1" x14ac:dyDescent="0.2">
      <c r="A149" s="242"/>
      <c r="B149" s="114" t="s">
        <v>119</v>
      </c>
      <c r="C149" s="110"/>
      <c r="D149" s="210"/>
      <c r="E149" s="17">
        <f t="shared" si="4"/>
        <v>0</v>
      </c>
    </row>
    <row r="150" spans="1:5" ht="27" customHeight="1" x14ac:dyDescent="0.2">
      <c r="A150" s="251"/>
      <c r="B150" s="115" t="s">
        <v>117</v>
      </c>
      <c r="C150" s="110"/>
      <c r="D150" s="210"/>
      <c r="E150" s="17">
        <f t="shared" si="4"/>
        <v>0</v>
      </c>
    </row>
    <row r="151" spans="1:5" ht="27" customHeight="1" x14ac:dyDescent="0.2">
      <c r="A151" s="250" t="s">
        <v>11</v>
      </c>
      <c r="B151" s="113" t="s">
        <v>118</v>
      </c>
      <c r="C151" s="110"/>
      <c r="D151" s="210"/>
      <c r="E151" s="17">
        <f t="shared" si="4"/>
        <v>0</v>
      </c>
    </row>
    <row r="152" spans="1:5" ht="27" customHeight="1" x14ac:dyDescent="0.2">
      <c r="A152" s="242"/>
      <c r="B152" s="114" t="s">
        <v>119</v>
      </c>
      <c r="C152" s="110"/>
      <c r="D152" s="132">
        <f>$D$17</f>
        <v>0</v>
      </c>
      <c r="E152" s="17">
        <f t="shared" si="4"/>
        <v>0</v>
      </c>
    </row>
    <row r="153" spans="1:5" ht="27" customHeight="1" x14ac:dyDescent="0.2">
      <c r="A153" s="251"/>
      <c r="B153" s="115" t="s">
        <v>117</v>
      </c>
      <c r="C153" s="110"/>
      <c r="D153" s="210"/>
      <c r="E153" s="17">
        <f t="shared" si="4"/>
        <v>0</v>
      </c>
    </row>
    <row r="154" spans="1:5" ht="27" customHeight="1" x14ac:dyDescent="0.2">
      <c r="A154" s="250" t="s">
        <v>12</v>
      </c>
      <c r="B154" s="113" t="s">
        <v>118</v>
      </c>
      <c r="C154" s="110"/>
      <c r="D154" s="210"/>
      <c r="E154" s="17">
        <f t="shared" si="4"/>
        <v>0</v>
      </c>
    </row>
    <row r="155" spans="1:5" ht="27" customHeight="1" x14ac:dyDescent="0.2">
      <c r="A155" s="242"/>
      <c r="B155" s="114" t="s">
        <v>119</v>
      </c>
      <c r="C155" s="110"/>
      <c r="D155" s="210"/>
      <c r="E155" s="17">
        <f t="shared" si="4"/>
        <v>0</v>
      </c>
    </row>
    <row r="156" spans="1:5" ht="27" customHeight="1" x14ac:dyDescent="0.2">
      <c r="A156" s="251"/>
      <c r="B156" s="115" t="s">
        <v>117</v>
      </c>
      <c r="C156" s="110"/>
      <c r="D156" s="210"/>
      <c r="E156" s="17">
        <f t="shared" si="4"/>
        <v>0</v>
      </c>
    </row>
    <row r="157" spans="1:5" ht="27" customHeight="1" x14ac:dyDescent="0.2">
      <c r="A157" s="241" t="s">
        <v>13</v>
      </c>
      <c r="B157" s="113" t="s">
        <v>118</v>
      </c>
      <c r="C157" s="110"/>
      <c r="D157" s="210"/>
      <c r="E157" s="17">
        <f t="shared" si="4"/>
        <v>0</v>
      </c>
    </row>
    <row r="158" spans="1:5" ht="27" customHeight="1" x14ac:dyDescent="0.2">
      <c r="A158" s="242"/>
      <c r="B158" s="114" t="s">
        <v>119</v>
      </c>
      <c r="C158" s="110"/>
      <c r="D158" s="210"/>
      <c r="E158" s="17">
        <f t="shared" si="4"/>
        <v>0</v>
      </c>
    </row>
    <row r="159" spans="1:5" ht="27" customHeight="1" thickBot="1" x14ac:dyDescent="0.25">
      <c r="A159" s="242"/>
      <c r="B159" s="115" t="s">
        <v>117</v>
      </c>
      <c r="C159" s="110"/>
      <c r="D159" s="210"/>
      <c r="E159" s="17">
        <f t="shared" si="4"/>
        <v>0</v>
      </c>
    </row>
    <row r="160" spans="1:5" ht="23.1" customHeight="1" thickBot="1" x14ac:dyDescent="0.3">
      <c r="A160" s="211" t="s">
        <v>42</v>
      </c>
      <c r="B160" s="212"/>
      <c r="C160" s="43">
        <f>SUM(C145:C159)</f>
        <v>0</v>
      </c>
      <c r="D160" s="111"/>
      <c r="E160" s="33"/>
    </row>
    <row r="161" spans="1:5" s="2" customFormat="1" ht="5.0999999999999996" customHeight="1" x14ac:dyDescent="0.25">
      <c r="A161" s="53"/>
      <c r="B161" s="50"/>
      <c r="C161" s="47"/>
      <c r="D161" s="48"/>
      <c r="E161" s="49"/>
    </row>
    <row r="162" spans="1:5" s="7" customFormat="1" ht="23.1" customHeight="1" x14ac:dyDescent="0.25">
      <c r="A162" s="16"/>
      <c r="B162" s="16"/>
      <c r="C162" s="213" t="s">
        <v>57</v>
      </c>
      <c r="D162" s="214"/>
      <c r="E162" s="17">
        <f>SUM(E145:E159)</f>
        <v>0</v>
      </c>
    </row>
    <row r="163" spans="1:5" s="7" customFormat="1" ht="5.0999999999999996" customHeight="1" x14ac:dyDescent="0.25">
      <c r="A163" s="35"/>
      <c r="B163" s="16"/>
      <c r="C163" s="18"/>
      <c r="D163" s="18"/>
      <c r="E163" s="22"/>
    </row>
    <row r="164" spans="1:5" ht="15" x14ac:dyDescent="0.25">
      <c r="A164" s="215" t="s">
        <v>45</v>
      </c>
      <c r="B164" s="216"/>
      <c r="C164" s="217" t="s">
        <v>58</v>
      </c>
      <c r="D164" s="219"/>
      <c r="E164" s="221">
        <f>E162*D164</f>
        <v>0</v>
      </c>
    </row>
    <row r="165" spans="1:5" s="7" customFormat="1" ht="12" customHeight="1" x14ac:dyDescent="0.2">
      <c r="A165" s="223" t="s">
        <v>104</v>
      </c>
      <c r="B165" s="224"/>
      <c r="C165" s="218"/>
      <c r="D165" s="220"/>
      <c r="E165" s="222"/>
    </row>
    <row r="166" spans="1:5" s="7" customFormat="1" ht="5.0999999999999996" customHeight="1" x14ac:dyDescent="0.25">
      <c r="A166" s="54"/>
      <c r="B166" s="16"/>
      <c r="C166" s="18"/>
      <c r="D166" s="25"/>
      <c r="E166" s="24"/>
    </row>
    <row r="167" spans="1:5" s="7" customFormat="1" ht="23.1" customHeight="1" x14ac:dyDescent="0.25">
      <c r="A167" s="16"/>
      <c r="B167" s="16"/>
      <c r="C167" s="236" t="s">
        <v>99</v>
      </c>
      <c r="D167" s="214"/>
      <c r="E167" s="17">
        <f>E162+E164</f>
        <v>0</v>
      </c>
    </row>
    <row r="168" spans="1:5" s="7" customFormat="1" ht="5.0999999999999996" customHeight="1" x14ac:dyDescent="0.25">
      <c r="A168" s="16"/>
      <c r="B168" s="16"/>
      <c r="C168" s="19"/>
      <c r="D168" s="19"/>
      <c r="E168" s="23"/>
    </row>
    <row r="169" spans="1:5" s="7" customFormat="1" ht="23.1" customHeight="1" x14ac:dyDescent="0.25">
      <c r="A169" s="16"/>
      <c r="B169" s="16"/>
      <c r="C169" s="65" t="s">
        <v>100</v>
      </c>
      <c r="D169" s="20">
        <v>7.6999999999999999E-2</v>
      </c>
      <c r="E169" s="17">
        <f>MROUND(E167*D169,0.05)</f>
        <v>0</v>
      </c>
    </row>
    <row r="170" spans="1:5" s="7" customFormat="1" ht="5.0999999999999996" customHeight="1" thickBot="1" x14ac:dyDescent="0.3">
      <c r="A170" s="35"/>
      <c r="B170" s="16"/>
      <c r="C170" s="19"/>
      <c r="D170" s="19"/>
      <c r="E170" s="23"/>
    </row>
    <row r="171" spans="1:5" ht="23.1" customHeight="1" thickBot="1" x14ac:dyDescent="0.3">
      <c r="A171" s="237" t="s">
        <v>60</v>
      </c>
      <c r="B171" s="238"/>
      <c r="C171" s="238"/>
      <c r="D171" s="21"/>
      <c r="E171" s="27">
        <f>E169+E167</f>
        <v>0</v>
      </c>
    </row>
    <row r="172" spans="1:5" ht="5.0999999999999996" customHeight="1" x14ac:dyDescent="0.25">
      <c r="A172" s="99"/>
      <c r="B172" s="99"/>
      <c r="C172" s="99"/>
      <c r="D172" s="100"/>
      <c r="E172" s="104"/>
    </row>
    <row r="173" spans="1:5" ht="21" customHeight="1" x14ac:dyDescent="0.2">
      <c r="A173" s="204" t="s">
        <v>123</v>
      </c>
      <c r="B173" s="204"/>
      <c r="C173" s="204"/>
      <c r="D173" s="204"/>
      <c r="E173" s="204"/>
    </row>
    <row r="174" spans="1:5" s="2" customFormat="1" ht="5.25" customHeight="1" x14ac:dyDescent="0.2">
      <c r="A174" s="205"/>
      <c r="B174" s="205"/>
    </row>
    <row r="175" spans="1:5" ht="15" customHeight="1" x14ac:dyDescent="0.2">
      <c r="A175" s="206" t="s">
        <v>14</v>
      </c>
      <c r="B175" s="206"/>
      <c r="C175" s="206"/>
      <c r="D175" s="206"/>
      <c r="E175" s="206"/>
    </row>
    <row r="176" spans="1:5" ht="11.25" customHeight="1" x14ac:dyDescent="0.25">
      <c r="A176" s="8"/>
      <c r="B176" s="6"/>
      <c r="C176" s="6"/>
      <c r="D176" s="6"/>
      <c r="E176" s="6"/>
    </row>
    <row r="177" spans="1:5" ht="75" customHeight="1" x14ac:dyDescent="0.2">
      <c r="A177" s="207" t="s">
        <v>128</v>
      </c>
      <c r="B177" s="208"/>
      <c r="C177" s="15" t="s">
        <v>114</v>
      </c>
      <c r="D177" s="15" t="s">
        <v>43</v>
      </c>
      <c r="E177" s="15" t="s">
        <v>22</v>
      </c>
    </row>
    <row r="178" spans="1:5" ht="27" customHeight="1" x14ac:dyDescent="0.2">
      <c r="A178" s="116" t="s">
        <v>9</v>
      </c>
      <c r="B178" s="102" t="s">
        <v>97</v>
      </c>
      <c r="C178" s="101">
        <v>200</v>
      </c>
      <c r="D178" s="209" t="s">
        <v>44</v>
      </c>
      <c r="E178" s="17">
        <f>C178*$D$180</f>
        <v>0</v>
      </c>
    </row>
    <row r="179" spans="1:5" ht="27" customHeight="1" x14ac:dyDescent="0.2">
      <c r="A179" s="117" t="s">
        <v>10</v>
      </c>
      <c r="B179" s="102" t="s">
        <v>97</v>
      </c>
      <c r="C179" s="101">
        <v>800</v>
      </c>
      <c r="D179" s="210"/>
      <c r="E179" s="17">
        <f t="shared" ref="E179:E182" si="5">C179*$D$180</f>
        <v>0</v>
      </c>
    </row>
    <row r="180" spans="1:5" ht="27" customHeight="1" x14ac:dyDescent="0.2">
      <c r="A180" s="117" t="s">
        <v>11</v>
      </c>
      <c r="B180" s="102" t="s">
        <v>97</v>
      </c>
      <c r="C180" s="101">
        <v>1400</v>
      </c>
      <c r="D180" s="132">
        <f>$D$17</f>
        <v>0</v>
      </c>
      <c r="E180" s="17">
        <f t="shared" si="5"/>
        <v>0</v>
      </c>
    </row>
    <row r="181" spans="1:5" ht="27" customHeight="1" x14ac:dyDescent="0.2">
      <c r="A181" s="117" t="s">
        <v>12</v>
      </c>
      <c r="B181" s="102" t="s">
        <v>97</v>
      </c>
      <c r="C181" s="101">
        <v>300</v>
      </c>
      <c r="D181" s="210"/>
      <c r="E181" s="17">
        <f t="shared" si="5"/>
        <v>0</v>
      </c>
    </row>
    <row r="182" spans="1:5" ht="27" customHeight="1" thickBot="1" x14ac:dyDescent="0.25">
      <c r="A182" s="117" t="s">
        <v>13</v>
      </c>
      <c r="B182" s="102" t="s">
        <v>97</v>
      </c>
      <c r="C182" s="101">
        <v>300</v>
      </c>
      <c r="D182" s="210"/>
      <c r="E182" s="17">
        <f t="shared" si="5"/>
        <v>0</v>
      </c>
    </row>
    <row r="183" spans="1:5" ht="23.1" customHeight="1" thickBot="1" x14ac:dyDescent="0.3">
      <c r="A183" s="211" t="s">
        <v>42</v>
      </c>
      <c r="B183" s="212"/>
      <c r="C183" s="43">
        <f>SUM(C178:C182)</f>
        <v>3000</v>
      </c>
      <c r="D183" s="111"/>
      <c r="E183" s="33"/>
    </row>
    <row r="184" spans="1:5" s="2" customFormat="1" ht="5.0999999999999996" customHeight="1" x14ac:dyDescent="0.25">
      <c r="A184" s="53"/>
      <c r="B184" s="50"/>
      <c r="C184" s="47"/>
      <c r="D184" s="48"/>
      <c r="E184" s="49"/>
    </row>
    <row r="185" spans="1:5" s="94" customFormat="1" ht="23.1" customHeight="1" x14ac:dyDescent="0.25">
      <c r="A185" s="16"/>
      <c r="B185" s="16"/>
      <c r="C185" s="213" t="s">
        <v>57</v>
      </c>
      <c r="D185" s="214"/>
      <c r="E185" s="17">
        <f>SUM(E178:E182)</f>
        <v>0</v>
      </c>
    </row>
    <row r="186" spans="1:5" s="94" customFormat="1" ht="5.0999999999999996" customHeight="1" x14ac:dyDescent="0.25">
      <c r="A186" s="96"/>
      <c r="B186" s="16"/>
      <c r="C186" s="18"/>
      <c r="D186" s="18"/>
      <c r="E186" s="22"/>
    </row>
    <row r="187" spans="1:5" ht="15" x14ac:dyDescent="0.25">
      <c r="A187" s="215" t="s">
        <v>45</v>
      </c>
      <c r="B187" s="216"/>
      <c r="C187" s="217" t="s">
        <v>58</v>
      </c>
      <c r="D187" s="219"/>
      <c r="E187" s="221">
        <f>E185*D187</f>
        <v>0</v>
      </c>
    </row>
    <row r="188" spans="1:5" s="94" customFormat="1" ht="12" customHeight="1" x14ac:dyDescent="0.2">
      <c r="A188" s="223" t="s">
        <v>104</v>
      </c>
      <c r="B188" s="224"/>
      <c r="C188" s="218"/>
      <c r="D188" s="220"/>
      <c r="E188" s="222"/>
    </row>
    <row r="189" spans="1:5" s="94" customFormat="1" ht="5.0999999999999996" customHeight="1" x14ac:dyDescent="0.25">
      <c r="A189" s="54"/>
      <c r="B189" s="16"/>
      <c r="C189" s="18"/>
      <c r="D189" s="25"/>
      <c r="E189" s="24"/>
    </row>
    <row r="190" spans="1:5" s="94" customFormat="1" ht="23.1" customHeight="1" x14ac:dyDescent="0.25">
      <c r="A190" s="16"/>
      <c r="B190" s="16"/>
      <c r="C190" s="236" t="s">
        <v>99</v>
      </c>
      <c r="D190" s="214"/>
      <c r="E190" s="17">
        <f>E185+E187</f>
        <v>0</v>
      </c>
    </row>
    <row r="191" spans="1:5" s="94" customFormat="1" ht="5.0999999999999996" customHeight="1" x14ac:dyDescent="0.25">
      <c r="A191" s="16"/>
      <c r="B191" s="16"/>
      <c r="C191" s="19"/>
      <c r="D191" s="19"/>
      <c r="E191" s="23"/>
    </row>
    <row r="192" spans="1:5" s="94" customFormat="1" ht="23.1" customHeight="1" x14ac:dyDescent="0.25">
      <c r="A192" s="16"/>
      <c r="B192" s="16"/>
      <c r="C192" s="95" t="s">
        <v>100</v>
      </c>
      <c r="D192" s="20">
        <v>7.6999999999999999E-2</v>
      </c>
      <c r="E192" s="17">
        <f>MROUND(E190*D192,0.05)</f>
        <v>0</v>
      </c>
    </row>
    <row r="193" spans="1:5" s="94" customFormat="1" ht="5.0999999999999996" customHeight="1" thickBot="1" x14ac:dyDescent="0.3">
      <c r="A193" s="96"/>
      <c r="B193" s="16"/>
      <c r="C193" s="19"/>
      <c r="D193" s="19"/>
      <c r="E193" s="23"/>
    </row>
    <row r="194" spans="1:5" ht="23.1" customHeight="1" thickBot="1" x14ac:dyDescent="0.3">
      <c r="A194" s="237" t="s">
        <v>124</v>
      </c>
      <c r="B194" s="238"/>
      <c r="C194" s="238"/>
      <c r="D194" s="239"/>
      <c r="E194" s="27">
        <f>E192+E190</f>
        <v>0</v>
      </c>
    </row>
    <row r="195" spans="1:5" ht="6" customHeight="1" x14ac:dyDescent="0.2">
      <c r="A195" s="240"/>
      <c r="B195" s="240"/>
      <c r="C195" s="5"/>
      <c r="D195" s="5"/>
      <c r="E195" s="5"/>
    </row>
    <row r="196" spans="1:5" ht="21" customHeight="1" x14ac:dyDescent="0.2">
      <c r="A196" s="204" t="s">
        <v>125</v>
      </c>
      <c r="B196" s="204"/>
      <c r="C196" s="204"/>
      <c r="D196" s="204"/>
      <c r="E196" s="204"/>
    </row>
    <row r="197" spans="1:5" s="2" customFormat="1" ht="5.25" customHeight="1" x14ac:dyDescent="0.2">
      <c r="A197" s="205"/>
      <c r="B197" s="205"/>
    </row>
    <row r="198" spans="1:5" ht="15" customHeight="1" x14ac:dyDescent="0.2">
      <c r="A198" s="206" t="s">
        <v>14</v>
      </c>
      <c r="B198" s="206"/>
      <c r="C198" s="206"/>
      <c r="D198" s="206"/>
      <c r="E198" s="206"/>
    </row>
    <row r="199" spans="1:5" ht="11.25" customHeight="1" x14ac:dyDescent="0.25">
      <c r="A199" s="8"/>
      <c r="B199" s="6"/>
      <c r="C199" s="6"/>
      <c r="D199" s="6"/>
      <c r="E199" s="6"/>
    </row>
    <row r="200" spans="1:5" ht="75" customHeight="1" x14ac:dyDescent="0.2">
      <c r="A200" s="207" t="s">
        <v>127</v>
      </c>
      <c r="B200" s="208"/>
      <c r="C200" s="15" t="s">
        <v>114</v>
      </c>
      <c r="D200" s="15" t="s">
        <v>43</v>
      </c>
      <c r="E200" s="15" t="s">
        <v>22</v>
      </c>
    </row>
    <row r="201" spans="1:5" ht="27" customHeight="1" x14ac:dyDescent="0.2">
      <c r="A201" s="116" t="s">
        <v>9</v>
      </c>
      <c r="B201" s="102" t="s">
        <v>97</v>
      </c>
      <c r="C201" s="101">
        <v>1600</v>
      </c>
      <c r="D201" s="209" t="s">
        <v>44</v>
      </c>
      <c r="E201" s="17">
        <f>C201*$D$203</f>
        <v>0</v>
      </c>
    </row>
    <row r="202" spans="1:5" ht="27" customHeight="1" x14ac:dyDescent="0.2">
      <c r="A202" s="117" t="s">
        <v>10</v>
      </c>
      <c r="B202" s="102" t="s">
        <v>97</v>
      </c>
      <c r="C202" s="101">
        <v>2300</v>
      </c>
      <c r="D202" s="210"/>
      <c r="E202" s="17">
        <f>C202*$D$203</f>
        <v>0</v>
      </c>
    </row>
    <row r="203" spans="1:5" ht="27" customHeight="1" x14ac:dyDescent="0.2">
      <c r="A203" s="117" t="s">
        <v>11</v>
      </c>
      <c r="B203" s="102" t="s">
        <v>97</v>
      </c>
      <c r="C203" s="101">
        <v>3500</v>
      </c>
      <c r="D203" s="132">
        <f>$D$17</f>
        <v>0</v>
      </c>
      <c r="E203" s="17">
        <f t="shared" ref="E203:E204" si="6">C203*$D$203</f>
        <v>0</v>
      </c>
    </row>
    <row r="204" spans="1:5" ht="27" customHeight="1" x14ac:dyDescent="0.2">
      <c r="A204" s="117" t="s">
        <v>12</v>
      </c>
      <c r="B204" s="102" t="s">
        <v>97</v>
      </c>
      <c r="C204" s="101">
        <v>1600</v>
      </c>
      <c r="D204" s="210"/>
      <c r="E204" s="17">
        <f t="shared" si="6"/>
        <v>0</v>
      </c>
    </row>
    <row r="205" spans="1:5" ht="27" customHeight="1" thickBot="1" x14ac:dyDescent="0.25">
      <c r="A205" s="117" t="s">
        <v>13</v>
      </c>
      <c r="B205" s="102" t="s">
        <v>97</v>
      </c>
      <c r="C205" s="101">
        <v>500</v>
      </c>
      <c r="D205" s="210"/>
      <c r="E205" s="17">
        <f>C205*$D$203</f>
        <v>0</v>
      </c>
    </row>
    <row r="206" spans="1:5" ht="23.1" customHeight="1" thickBot="1" x14ac:dyDescent="0.3">
      <c r="A206" s="211" t="s">
        <v>42</v>
      </c>
      <c r="B206" s="212"/>
      <c r="C206" s="43">
        <f>SUM(C201:C205)</f>
        <v>9500</v>
      </c>
      <c r="D206" s="111"/>
      <c r="E206" s="33"/>
    </row>
    <row r="207" spans="1:5" s="2" customFormat="1" ht="5.0999999999999996" customHeight="1" x14ac:dyDescent="0.25">
      <c r="A207" s="53"/>
      <c r="B207" s="50"/>
      <c r="C207" s="47"/>
      <c r="D207" s="48"/>
      <c r="E207" s="49"/>
    </row>
    <row r="208" spans="1:5" s="126" customFormat="1" ht="23.1" customHeight="1" x14ac:dyDescent="0.25">
      <c r="A208" s="16"/>
      <c r="B208" s="16"/>
      <c r="C208" s="213" t="s">
        <v>57</v>
      </c>
      <c r="D208" s="214"/>
      <c r="E208" s="17">
        <f>SUM(E201:E205)</f>
        <v>0</v>
      </c>
    </row>
    <row r="209" spans="1:5" s="126" customFormat="1" ht="5.0999999999999996" customHeight="1" x14ac:dyDescent="0.25">
      <c r="A209" s="127"/>
      <c r="B209" s="16"/>
      <c r="C209" s="18"/>
      <c r="D209" s="18"/>
      <c r="E209" s="22"/>
    </row>
    <row r="210" spans="1:5" ht="15" x14ac:dyDescent="0.25">
      <c r="A210" s="215" t="s">
        <v>45</v>
      </c>
      <c r="B210" s="216"/>
      <c r="C210" s="217" t="s">
        <v>58</v>
      </c>
      <c r="D210" s="219"/>
      <c r="E210" s="221">
        <f>E208*D210</f>
        <v>0</v>
      </c>
    </row>
    <row r="211" spans="1:5" s="126" customFormat="1" ht="12" customHeight="1" x14ac:dyDescent="0.2">
      <c r="A211" s="223" t="s">
        <v>104</v>
      </c>
      <c r="B211" s="224"/>
      <c r="C211" s="218"/>
      <c r="D211" s="220"/>
      <c r="E211" s="222"/>
    </row>
    <row r="212" spans="1:5" s="126" customFormat="1" ht="5.0999999999999996" customHeight="1" x14ac:dyDescent="0.25">
      <c r="A212" s="54"/>
      <c r="B212" s="16"/>
      <c r="C212" s="18"/>
      <c r="D212" s="25"/>
      <c r="E212" s="24"/>
    </row>
    <row r="213" spans="1:5" s="126" customFormat="1" ht="23.1" customHeight="1" x14ac:dyDescent="0.25">
      <c r="A213" s="16"/>
      <c r="B213" s="16"/>
      <c r="C213" s="236" t="s">
        <v>99</v>
      </c>
      <c r="D213" s="214"/>
      <c r="E213" s="17">
        <f>E208+E210</f>
        <v>0</v>
      </c>
    </row>
    <row r="214" spans="1:5" s="126" customFormat="1" ht="5.0999999999999996" customHeight="1" x14ac:dyDescent="0.25">
      <c r="A214" s="16"/>
      <c r="B214" s="16"/>
      <c r="C214" s="19"/>
      <c r="D214" s="19"/>
      <c r="E214" s="23"/>
    </row>
    <row r="215" spans="1:5" s="126" customFormat="1" ht="23.1" customHeight="1" x14ac:dyDescent="0.25">
      <c r="A215" s="16"/>
      <c r="B215" s="16"/>
      <c r="C215" s="129" t="s">
        <v>100</v>
      </c>
      <c r="D215" s="20">
        <v>7.6999999999999999E-2</v>
      </c>
      <c r="E215" s="17">
        <f>MROUND(E213*D215,0.05)</f>
        <v>0</v>
      </c>
    </row>
    <row r="216" spans="1:5" s="126" customFormat="1" ht="5.0999999999999996" customHeight="1" thickBot="1" x14ac:dyDescent="0.3">
      <c r="A216" s="127"/>
      <c r="B216" s="16"/>
      <c r="C216" s="19"/>
      <c r="D216" s="19"/>
      <c r="E216" s="23"/>
    </row>
    <row r="217" spans="1:5" ht="23.1" customHeight="1" thickBot="1" x14ac:dyDescent="0.3">
      <c r="A217" s="237" t="s">
        <v>126</v>
      </c>
      <c r="B217" s="238"/>
      <c r="C217" s="238"/>
      <c r="D217" s="239"/>
      <c r="E217" s="27">
        <f>E215+E213</f>
        <v>0</v>
      </c>
    </row>
    <row r="218" spans="1:5" ht="6" customHeight="1" x14ac:dyDescent="0.2">
      <c r="A218" s="130"/>
      <c r="B218" s="130"/>
      <c r="C218" s="131"/>
      <c r="D218" s="131"/>
      <c r="E218" s="131"/>
    </row>
    <row r="219" spans="1:5" ht="6" customHeight="1" x14ac:dyDescent="0.2">
      <c r="A219" s="128"/>
      <c r="B219" s="128"/>
      <c r="C219" s="5"/>
      <c r="D219" s="5"/>
      <c r="E219" s="5"/>
    </row>
    <row r="220" spans="1:5" ht="21" customHeight="1" x14ac:dyDescent="0.2">
      <c r="A220" s="229" t="s">
        <v>93</v>
      </c>
      <c r="B220" s="230"/>
      <c r="C220" s="230"/>
      <c r="D220" s="230"/>
      <c r="E220" s="231"/>
    </row>
    <row r="221" spans="1:5" ht="6" customHeight="1" x14ac:dyDescent="0.2">
      <c r="A221" s="57"/>
      <c r="B221" s="57"/>
      <c r="C221" s="5"/>
      <c r="D221" s="5"/>
      <c r="E221" s="5"/>
    </row>
    <row r="222" spans="1:5" ht="21" customHeight="1" x14ac:dyDescent="0.2">
      <c r="A222" s="204"/>
      <c r="B222" s="204"/>
      <c r="C222" s="59" t="s">
        <v>48</v>
      </c>
      <c r="D222" s="244" t="s">
        <v>47</v>
      </c>
      <c r="E222" s="245"/>
    </row>
    <row r="223" spans="1:5" s="2" customFormat="1" ht="5.25" customHeight="1" x14ac:dyDescent="0.2">
      <c r="A223" s="58"/>
      <c r="B223" s="58"/>
    </row>
    <row r="224" spans="1:5" ht="24.95" customHeight="1" x14ac:dyDescent="0.25">
      <c r="A224" s="225" t="s">
        <v>17</v>
      </c>
      <c r="B224" s="226"/>
      <c r="C224" s="85"/>
      <c r="D224" s="227"/>
      <c r="E224" s="228"/>
    </row>
    <row r="225" spans="1:5" ht="24.95" customHeight="1" x14ac:dyDescent="0.2">
      <c r="A225" s="225" t="s">
        <v>67</v>
      </c>
      <c r="B225" s="226"/>
      <c r="C225" s="60">
        <f>C25</f>
        <v>0</v>
      </c>
      <c r="D225" s="202">
        <f>E36</f>
        <v>0</v>
      </c>
      <c r="E225" s="203"/>
    </row>
    <row r="226" spans="1:5" ht="24.95" customHeight="1" x14ac:dyDescent="0.2">
      <c r="A226" s="225" t="s">
        <v>68</v>
      </c>
      <c r="B226" s="226"/>
      <c r="C226" s="60">
        <f>C59</f>
        <v>0</v>
      </c>
      <c r="D226" s="202">
        <f>E70</f>
        <v>0</v>
      </c>
      <c r="E226" s="203"/>
    </row>
    <row r="227" spans="1:5" ht="24.95" customHeight="1" x14ac:dyDescent="0.2">
      <c r="A227" s="225" t="s">
        <v>69</v>
      </c>
      <c r="B227" s="226"/>
      <c r="C227" s="60">
        <f>C93</f>
        <v>0</v>
      </c>
      <c r="D227" s="202">
        <f>E104</f>
        <v>0</v>
      </c>
      <c r="E227" s="203"/>
    </row>
    <row r="228" spans="1:5" ht="24.95" customHeight="1" x14ac:dyDescent="0.2">
      <c r="A228" s="225" t="s">
        <v>18</v>
      </c>
      <c r="B228" s="226"/>
      <c r="C228" s="60">
        <f>C127</f>
        <v>0</v>
      </c>
      <c r="D228" s="202">
        <f>E138</f>
        <v>0</v>
      </c>
      <c r="E228" s="203"/>
    </row>
    <row r="229" spans="1:5" ht="24.95" customHeight="1" x14ac:dyDescent="0.2">
      <c r="A229" s="225" t="s">
        <v>19</v>
      </c>
      <c r="B229" s="226"/>
      <c r="C229" s="60">
        <f>C160</f>
        <v>0</v>
      </c>
      <c r="D229" s="202">
        <f>E171</f>
        <v>0</v>
      </c>
      <c r="E229" s="203"/>
    </row>
    <row r="230" spans="1:5" ht="24.95" customHeight="1" x14ac:dyDescent="0.2">
      <c r="A230" s="225" t="s">
        <v>123</v>
      </c>
      <c r="B230" s="233"/>
      <c r="C230" s="60">
        <f>C183</f>
        <v>3000</v>
      </c>
      <c r="D230" s="202">
        <f>E194</f>
        <v>0</v>
      </c>
      <c r="E230" s="203"/>
    </row>
    <row r="231" spans="1:5" ht="24.95" customHeight="1" x14ac:dyDescent="0.2">
      <c r="A231" s="225" t="s">
        <v>125</v>
      </c>
      <c r="B231" s="233"/>
      <c r="C231" s="60">
        <f>C206</f>
        <v>9500</v>
      </c>
      <c r="D231" s="202">
        <f>E217</f>
        <v>0</v>
      </c>
      <c r="E231" s="203"/>
    </row>
    <row r="232" spans="1:5" s="55" customFormat="1" ht="5.0999999999999996" customHeight="1" thickBot="1" x14ac:dyDescent="0.3">
      <c r="A232" s="45"/>
      <c r="B232" s="16"/>
      <c r="C232" s="61"/>
      <c r="D232" s="19"/>
      <c r="E232" s="107"/>
    </row>
    <row r="233" spans="1:5" ht="24.95" customHeight="1" thickBot="1" x14ac:dyDescent="0.3">
      <c r="A233" s="232" t="s">
        <v>86</v>
      </c>
      <c r="B233" s="233"/>
      <c r="C233" s="62">
        <f>SUM(C224:C231)</f>
        <v>12500</v>
      </c>
      <c r="D233" s="234"/>
      <c r="E233" s="234"/>
    </row>
    <row r="234" spans="1:5" ht="5.0999999999999996" customHeight="1" thickBot="1" x14ac:dyDescent="0.3">
      <c r="A234" s="46"/>
      <c r="B234" s="46"/>
      <c r="C234" s="46"/>
      <c r="D234" s="105"/>
      <c r="E234" s="105"/>
    </row>
    <row r="235" spans="1:5" ht="30" customHeight="1" thickBot="1" x14ac:dyDescent="0.3">
      <c r="A235" s="265" t="s">
        <v>94</v>
      </c>
      <c r="B235" s="258"/>
      <c r="C235" s="258"/>
      <c r="D235" s="248">
        <f>SUM(D225:E234)</f>
        <v>0</v>
      </c>
      <c r="E235" s="249"/>
    </row>
    <row r="236" spans="1:5" ht="24.95" customHeight="1" x14ac:dyDescent="0.25">
      <c r="A236" s="46"/>
      <c r="B236" s="46"/>
      <c r="C236" s="46"/>
      <c r="D236" s="105"/>
      <c r="E236" s="105"/>
    </row>
    <row r="237" spans="1:5" ht="6" customHeight="1" x14ac:dyDescent="0.2">
      <c r="A237" s="235"/>
      <c r="B237" s="235"/>
      <c r="C237" s="112"/>
      <c r="D237" s="112"/>
      <c r="E237" s="112"/>
    </row>
    <row r="238" spans="1:5" ht="21" customHeight="1" x14ac:dyDescent="0.2">
      <c r="A238" s="229" t="s">
        <v>84</v>
      </c>
      <c r="B238" s="230"/>
      <c r="C238" s="230"/>
      <c r="D238" s="230"/>
      <c r="E238" s="231"/>
    </row>
    <row r="239" spans="1:5" ht="5.0999999999999996" customHeight="1" x14ac:dyDescent="0.2">
      <c r="A239" s="108"/>
      <c r="B239" s="108"/>
      <c r="C239" s="108"/>
      <c r="D239" s="108"/>
      <c r="E239" s="108"/>
    </row>
    <row r="240" spans="1:5" ht="21" customHeight="1" x14ac:dyDescent="0.2">
      <c r="A240" s="204" t="s">
        <v>96</v>
      </c>
      <c r="B240" s="204"/>
      <c r="C240" s="204"/>
      <c r="D240" s="204"/>
      <c r="E240" s="204"/>
    </row>
    <row r="241" spans="1:5" ht="6" customHeight="1" x14ac:dyDescent="0.2">
      <c r="A241" s="106"/>
      <c r="B241" s="106"/>
      <c r="C241" s="4"/>
      <c r="D241" s="4"/>
      <c r="E241" s="4"/>
    </row>
    <row r="242" spans="1:5" ht="15" customHeight="1" x14ac:dyDescent="0.2">
      <c r="A242" s="206" t="s">
        <v>14</v>
      </c>
      <c r="B242" s="206"/>
      <c r="C242" s="206"/>
      <c r="D242" s="206"/>
      <c r="E242" s="206"/>
    </row>
    <row r="243" spans="1:5" ht="11.25" customHeight="1" x14ac:dyDescent="0.25">
      <c r="A243" s="8"/>
      <c r="B243" s="6"/>
      <c r="C243" s="6"/>
      <c r="D243" s="6"/>
      <c r="E243" s="6"/>
    </row>
    <row r="244" spans="1:5" ht="53.1" customHeight="1" x14ac:dyDescent="0.2">
      <c r="A244" s="207" t="s">
        <v>106</v>
      </c>
      <c r="B244" s="208"/>
      <c r="C244" s="15" t="s">
        <v>85</v>
      </c>
      <c r="D244" s="15" t="s">
        <v>43</v>
      </c>
      <c r="E244" s="15" t="s">
        <v>22</v>
      </c>
    </row>
    <row r="245" spans="1:5" ht="27" customHeight="1" x14ac:dyDescent="0.2">
      <c r="A245" s="250" t="s">
        <v>9</v>
      </c>
      <c r="B245" s="113" t="s">
        <v>118</v>
      </c>
      <c r="C245" s="110"/>
      <c r="D245" s="253" t="s">
        <v>44</v>
      </c>
      <c r="E245" s="9">
        <f>C245*$D$252</f>
        <v>0</v>
      </c>
    </row>
    <row r="246" spans="1:5" ht="27" customHeight="1" x14ac:dyDescent="0.2">
      <c r="A246" s="242"/>
      <c r="B246" s="133" t="s">
        <v>120</v>
      </c>
      <c r="C246" s="110"/>
      <c r="D246" s="210"/>
      <c r="E246" s="17">
        <f t="shared" ref="E246:E260" si="7">C246*$D$252</f>
        <v>0</v>
      </c>
    </row>
    <row r="247" spans="1:5" ht="20.100000000000001" customHeight="1" x14ac:dyDescent="0.2">
      <c r="A247" s="251"/>
      <c r="B247" s="115" t="s">
        <v>117</v>
      </c>
      <c r="C247" s="110"/>
      <c r="D247" s="210"/>
      <c r="E247" s="17">
        <f t="shared" si="7"/>
        <v>0</v>
      </c>
    </row>
    <row r="248" spans="1:5" ht="27" customHeight="1" x14ac:dyDescent="0.2">
      <c r="A248" s="250" t="s">
        <v>10</v>
      </c>
      <c r="B248" s="113" t="s">
        <v>118</v>
      </c>
      <c r="C248" s="110"/>
      <c r="D248" s="210"/>
      <c r="E248" s="17">
        <f t="shared" si="7"/>
        <v>0</v>
      </c>
    </row>
    <row r="249" spans="1:5" ht="27" customHeight="1" x14ac:dyDescent="0.2">
      <c r="A249" s="242"/>
      <c r="B249" s="133" t="s">
        <v>120</v>
      </c>
      <c r="C249" s="110"/>
      <c r="D249" s="210"/>
      <c r="E249" s="17">
        <f t="shared" si="7"/>
        <v>0</v>
      </c>
    </row>
    <row r="250" spans="1:5" ht="20.100000000000001" customHeight="1" x14ac:dyDescent="0.2">
      <c r="A250" s="251"/>
      <c r="B250" s="115" t="s">
        <v>117</v>
      </c>
      <c r="C250" s="110"/>
      <c r="D250" s="210"/>
      <c r="E250" s="17">
        <f t="shared" si="7"/>
        <v>0</v>
      </c>
    </row>
    <row r="251" spans="1:5" ht="27" customHeight="1" x14ac:dyDescent="0.2">
      <c r="A251" s="250" t="s">
        <v>11</v>
      </c>
      <c r="B251" s="113" t="s">
        <v>118</v>
      </c>
      <c r="C251" s="110"/>
      <c r="D251" s="210"/>
      <c r="E251" s="17">
        <f t="shared" si="7"/>
        <v>0</v>
      </c>
    </row>
    <row r="252" spans="1:5" ht="27" customHeight="1" x14ac:dyDescent="0.2">
      <c r="A252" s="242"/>
      <c r="B252" s="133" t="s">
        <v>120</v>
      </c>
      <c r="C252" s="110"/>
      <c r="D252" s="132">
        <f>$D$17</f>
        <v>0</v>
      </c>
      <c r="E252" s="17">
        <f t="shared" si="7"/>
        <v>0</v>
      </c>
    </row>
    <row r="253" spans="1:5" ht="27" customHeight="1" x14ac:dyDescent="0.2">
      <c r="A253" s="251"/>
      <c r="B253" s="115" t="s">
        <v>117</v>
      </c>
      <c r="C253" s="110"/>
      <c r="D253" s="210"/>
      <c r="E253" s="17">
        <f t="shared" si="7"/>
        <v>0</v>
      </c>
    </row>
    <row r="254" spans="1:5" ht="27" customHeight="1" x14ac:dyDescent="0.2">
      <c r="A254" s="250" t="s">
        <v>12</v>
      </c>
      <c r="B254" s="113" t="s">
        <v>118</v>
      </c>
      <c r="C254" s="110"/>
      <c r="D254" s="210"/>
      <c r="E254" s="17">
        <f t="shared" si="7"/>
        <v>0</v>
      </c>
    </row>
    <row r="255" spans="1:5" ht="27" customHeight="1" x14ac:dyDescent="0.2">
      <c r="A255" s="242"/>
      <c r="B255" s="133" t="s">
        <v>120</v>
      </c>
      <c r="C255" s="110"/>
      <c r="D255" s="210"/>
      <c r="E255" s="17">
        <f t="shared" si="7"/>
        <v>0</v>
      </c>
    </row>
    <row r="256" spans="1:5" ht="20.100000000000001" customHeight="1" x14ac:dyDescent="0.2">
      <c r="A256" s="251"/>
      <c r="B256" s="115" t="s">
        <v>117</v>
      </c>
      <c r="C256" s="110"/>
      <c r="D256" s="210"/>
      <c r="E256" s="17">
        <f t="shared" si="7"/>
        <v>0</v>
      </c>
    </row>
    <row r="257" spans="1:5" ht="27" customHeight="1" x14ac:dyDescent="0.2">
      <c r="A257" s="241" t="s">
        <v>13</v>
      </c>
      <c r="B257" s="113" t="s">
        <v>118</v>
      </c>
      <c r="C257" s="110"/>
      <c r="D257" s="210"/>
      <c r="E257" s="17">
        <f t="shared" si="7"/>
        <v>0</v>
      </c>
    </row>
    <row r="258" spans="1:5" ht="27" customHeight="1" x14ac:dyDescent="0.2">
      <c r="A258" s="242"/>
      <c r="B258" s="133" t="s">
        <v>120</v>
      </c>
      <c r="C258" s="110"/>
      <c r="D258" s="210"/>
      <c r="E258" s="17">
        <f t="shared" si="7"/>
        <v>0</v>
      </c>
    </row>
    <row r="259" spans="1:5" ht="20.100000000000001" customHeight="1" x14ac:dyDescent="0.2">
      <c r="A259" s="242"/>
      <c r="B259" s="115" t="s">
        <v>117</v>
      </c>
      <c r="C259" s="110"/>
      <c r="D259" s="210"/>
      <c r="E259" s="17">
        <f t="shared" si="7"/>
        <v>0</v>
      </c>
    </row>
    <row r="260" spans="1:5" ht="50.1" customHeight="1" thickBot="1" x14ac:dyDescent="0.25">
      <c r="A260" s="225" t="s">
        <v>129</v>
      </c>
      <c r="B260" s="233"/>
      <c r="C260" s="36">
        <v>1500</v>
      </c>
      <c r="D260" s="255"/>
      <c r="E260" s="9">
        <f t="shared" si="7"/>
        <v>0</v>
      </c>
    </row>
    <row r="261" spans="1:5" ht="23.1" customHeight="1" thickBot="1" x14ac:dyDescent="0.3">
      <c r="A261" s="211" t="s">
        <v>87</v>
      </c>
      <c r="B261" s="212"/>
      <c r="C261" s="43">
        <f>SUM(C245:C260)</f>
        <v>1500</v>
      </c>
      <c r="D261" s="111"/>
      <c r="E261" s="33"/>
    </row>
    <row r="262" spans="1:5" ht="5.0999999999999996" customHeight="1" x14ac:dyDescent="0.25">
      <c r="A262" s="53"/>
      <c r="B262" s="50"/>
      <c r="C262" s="47"/>
      <c r="D262" s="48"/>
      <c r="E262" s="49"/>
    </row>
    <row r="263" spans="1:5" ht="23.1" customHeight="1" x14ac:dyDescent="0.25">
      <c r="A263" s="16"/>
      <c r="B263" s="16"/>
      <c r="C263" s="213" t="s">
        <v>57</v>
      </c>
      <c r="D263" s="214"/>
      <c r="E263" s="17">
        <f>SUM(E245:E260)</f>
        <v>0</v>
      </c>
    </row>
    <row r="264" spans="1:5" ht="5.0999999999999996" customHeight="1" x14ac:dyDescent="0.25">
      <c r="A264" s="56"/>
      <c r="B264" s="16"/>
      <c r="C264" s="18"/>
      <c r="D264" s="18"/>
      <c r="E264" s="22"/>
    </row>
    <row r="265" spans="1:5" ht="15" x14ac:dyDescent="0.25">
      <c r="A265" s="215" t="s">
        <v>45</v>
      </c>
      <c r="B265" s="216"/>
      <c r="C265" s="217" t="s">
        <v>58</v>
      </c>
      <c r="D265" s="219"/>
      <c r="E265" s="221">
        <f>E263*D265</f>
        <v>0</v>
      </c>
    </row>
    <row r="266" spans="1:5" ht="12" customHeight="1" x14ac:dyDescent="0.2">
      <c r="A266" s="223" t="s">
        <v>104</v>
      </c>
      <c r="B266" s="224"/>
      <c r="C266" s="218"/>
      <c r="D266" s="220"/>
      <c r="E266" s="222"/>
    </row>
    <row r="267" spans="1:5" ht="5.0999999999999996" customHeight="1" x14ac:dyDescent="0.25">
      <c r="A267" s="87"/>
      <c r="B267" s="88"/>
      <c r="C267" s="89"/>
      <c r="D267" s="90"/>
      <c r="E267" s="91"/>
    </row>
    <row r="268" spans="1:5" ht="23.1" customHeight="1" x14ac:dyDescent="0.25">
      <c r="A268" s="16"/>
      <c r="B268" s="16"/>
      <c r="C268" s="236" t="s">
        <v>101</v>
      </c>
      <c r="D268" s="214"/>
      <c r="E268" s="17">
        <f>SUM(E263:E266)</f>
        <v>0</v>
      </c>
    </row>
    <row r="269" spans="1:5" ht="5.0999999999999996" customHeight="1" x14ac:dyDescent="0.25">
      <c r="A269" s="16"/>
      <c r="B269" s="16"/>
      <c r="C269" s="19"/>
      <c r="D269" s="19"/>
      <c r="E269" s="23"/>
    </row>
    <row r="270" spans="1:5" ht="23.1" customHeight="1" x14ac:dyDescent="0.25">
      <c r="A270" s="16"/>
      <c r="B270" s="16"/>
      <c r="C270" s="65" t="s">
        <v>100</v>
      </c>
      <c r="D270" s="20">
        <v>7.6999999999999999E-2</v>
      </c>
      <c r="E270" s="17">
        <f>MROUND(E268*D270,0.05)</f>
        <v>0</v>
      </c>
    </row>
    <row r="271" spans="1:5" s="4" customFormat="1" ht="5.0999999999999996" customHeight="1" thickBot="1" x14ac:dyDescent="0.3">
      <c r="A271" s="83"/>
      <c r="B271" s="83"/>
      <c r="C271" s="83"/>
      <c r="D271" s="83"/>
      <c r="E271" s="82"/>
    </row>
    <row r="272" spans="1:5" ht="23.1" customHeight="1" thickBot="1" x14ac:dyDescent="0.3">
      <c r="A272" s="237" t="s">
        <v>95</v>
      </c>
      <c r="B272" s="238"/>
      <c r="C272" s="238"/>
      <c r="D272" s="239"/>
      <c r="E272" s="27">
        <f>SUM(E268:E270)</f>
        <v>0</v>
      </c>
    </row>
    <row r="273" spans="1:5" ht="5.0999999999999996" customHeight="1" x14ac:dyDescent="0.2"/>
    <row r="274" spans="1:5" ht="5.0999999999999996" customHeight="1" x14ac:dyDescent="0.2">
      <c r="A274" s="57"/>
      <c r="B274" s="57"/>
      <c r="C274" s="5"/>
      <c r="D274" s="5"/>
      <c r="E274" s="5"/>
    </row>
    <row r="275" spans="1:5" ht="21" customHeight="1" x14ac:dyDescent="0.2">
      <c r="A275" s="97" t="s">
        <v>46</v>
      </c>
      <c r="B275" s="98"/>
      <c r="C275" s="103" t="s">
        <v>48</v>
      </c>
      <c r="D275" s="246" t="s">
        <v>47</v>
      </c>
      <c r="E275" s="247"/>
    </row>
    <row r="276" spans="1:5" s="2" customFormat="1" ht="5.25" customHeight="1" x14ac:dyDescent="0.2">
      <c r="A276" s="205"/>
      <c r="B276" s="205"/>
    </row>
    <row r="277" spans="1:5" ht="24.95" customHeight="1" x14ac:dyDescent="0.25">
      <c r="A277" s="265" t="s">
        <v>102</v>
      </c>
      <c r="B277" s="266"/>
      <c r="C277" s="60">
        <f>C233</f>
        <v>12500</v>
      </c>
      <c r="D277" s="263">
        <f>D235</f>
        <v>0</v>
      </c>
      <c r="E277" s="264"/>
    </row>
    <row r="278" spans="1:5" ht="24.95" customHeight="1" x14ac:dyDescent="0.25">
      <c r="A278" s="265" t="s">
        <v>103</v>
      </c>
      <c r="B278" s="267"/>
      <c r="C278" s="60">
        <f>C261</f>
        <v>1500</v>
      </c>
      <c r="D278" s="263">
        <f>E272</f>
        <v>0</v>
      </c>
      <c r="E278" s="264"/>
    </row>
    <row r="279" spans="1:5" s="7" customFormat="1" ht="5.0999999999999996" customHeight="1" thickBot="1" x14ac:dyDescent="0.3">
      <c r="A279" s="45"/>
      <c r="B279" s="16"/>
      <c r="C279" s="61"/>
      <c r="D279" s="28"/>
      <c r="E279" s="29"/>
    </row>
    <row r="280" spans="1:5" ht="24.95" customHeight="1" thickTop="1" thickBot="1" x14ac:dyDescent="0.3">
      <c r="A280" s="211" t="s">
        <v>115</v>
      </c>
      <c r="B280" s="257"/>
      <c r="C280" s="63">
        <f>SUM(C277:C279)</f>
        <v>14000</v>
      </c>
      <c r="D280" s="256"/>
      <c r="E280" s="256"/>
    </row>
    <row r="281" spans="1:5" s="7" customFormat="1" ht="5.0999999999999996" customHeight="1" thickTop="1" thickBot="1" x14ac:dyDescent="0.3">
      <c r="A281" s="45"/>
      <c r="B281" s="16"/>
      <c r="C281" s="42"/>
      <c r="D281" s="40"/>
      <c r="E281" s="41"/>
    </row>
    <row r="282" spans="1:5" ht="24.95" customHeight="1" thickTop="1" thickBot="1" x14ac:dyDescent="0.3">
      <c r="A282" s="211" t="s">
        <v>116</v>
      </c>
      <c r="B282" s="258"/>
      <c r="C282" s="257"/>
      <c r="D282" s="261">
        <f>SUM(D277:E281)</f>
        <v>0</v>
      </c>
      <c r="E282" s="262"/>
    </row>
    <row r="283" spans="1:5" ht="36.75" customHeight="1" thickTop="1" x14ac:dyDescent="0.2">
      <c r="D283" s="259" t="s">
        <v>107</v>
      </c>
      <c r="E283" s="260"/>
    </row>
    <row r="289" spans="1:5" x14ac:dyDescent="0.2">
      <c r="A289" s="243" t="s">
        <v>20</v>
      </c>
      <c r="B289" s="243"/>
      <c r="C289" s="243"/>
      <c r="D289" s="243"/>
      <c r="E289" s="243"/>
    </row>
    <row r="290" spans="1:5" x14ac:dyDescent="0.2">
      <c r="A290" s="243" t="s">
        <v>21</v>
      </c>
      <c r="B290" s="243"/>
      <c r="C290" s="243"/>
      <c r="D290" s="243"/>
      <c r="E290" s="243"/>
    </row>
  </sheetData>
  <sheetProtection algorithmName="SHA-512" hashValue="jWSqcEm6RHqT+hTDI4+Erlqgp/22mRFzmjCv50C7GXvsSGyLYWuITKr1ESSlDHiNZdBHnxAEL1r5RWbwWgYWiA==" saltValue="MMODzY7G7hT+n8sYBDAEUQ==" spinCount="100000" sheet="1" objects="1" scenarios="1"/>
  <mergeCells count="195">
    <mergeCell ref="A235:C235"/>
    <mergeCell ref="D226:E226"/>
    <mergeCell ref="D227:E227"/>
    <mergeCell ref="A78:A80"/>
    <mergeCell ref="D78:D84"/>
    <mergeCell ref="A81:A83"/>
    <mergeCell ref="A84:A86"/>
    <mergeCell ref="D86:D92"/>
    <mergeCell ref="A142:E142"/>
    <mergeCell ref="A144:B144"/>
    <mergeCell ref="A145:A147"/>
    <mergeCell ref="D145:D151"/>
    <mergeCell ref="A148:A150"/>
    <mergeCell ref="A151:A153"/>
    <mergeCell ref="A154:A156"/>
    <mergeCell ref="A222:B222"/>
    <mergeCell ref="A108:B108"/>
    <mergeCell ref="A109:E109"/>
    <mergeCell ref="A112:A114"/>
    <mergeCell ref="D112:D118"/>
    <mergeCell ref="A111:B111"/>
    <mergeCell ref="A115:A117"/>
    <mergeCell ref="A118:A120"/>
    <mergeCell ref="D120:D126"/>
    <mergeCell ref="D280:E280"/>
    <mergeCell ref="A280:B280"/>
    <mergeCell ref="A282:C282"/>
    <mergeCell ref="D283:E283"/>
    <mergeCell ref="D282:E282"/>
    <mergeCell ref="D277:E277"/>
    <mergeCell ref="D278:E278"/>
    <mergeCell ref="A277:B277"/>
    <mergeCell ref="A278:B278"/>
    <mergeCell ref="D265:D266"/>
    <mergeCell ref="E265:E266"/>
    <mergeCell ref="A266:B266"/>
    <mergeCell ref="A242:E242"/>
    <mergeCell ref="A244:B244"/>
    <mergeCell ref="A245:A247"/>
    <mergeCell ref="D245:D251"/>
    <mergeCell ref="A248:A250"/>
    <mergeCell ref="A251:A253"/>
    <mergeCell ref="D253:D260"/>
    <mergeCell ref="A254:A256"/>
    <mergeCell ref="A257:A259"/>
    <mergeCell ref="A121:A123"/>
    <mergeCell ref="A124:A126"/>
    <mergeCell ref="A1:B1"/>
    <mergeCell ref="A4:E4"/>
    <mergeCell ref="A6:B6"/>
    <mergeCell ref="A7:E7"/>
    <mergeCell ref="A9:B9"/>
    <mergeCell ref="A10:A12"/>
    <mergeCell ref="A13:A15"/>
    <mergeCell ref="A16:A18"/>
    <mergeCell ref="A19:A21"/>
    <mergeCell ref="A22:A24"/>
    <mergeCell ref="A2:E2"/>
    <mergeCell ref="D18:D24"/>
    <mergeCell ref="A40:B40"/>
    <mergeCell ref="A93:B93"/>
    <mergeCell ref="C66:D66"/>
    <mergeCell ref="A70:C70"/>
    <mergeCell ref="A72:E72"/>
    <mergeCell ref="A73:E73"/>
    <mergeCell ref="D10:D16"/>
    <mergeCell ref="A5:E5"/>
    <mergeCell ref="A25:B25"/>
    <mergeCell ref="A59:B59"/>
    <mergeCell ref="C61:D61"/>
    <mergeCell ref="C27:D27"/>
    <mergeCell ref="A36:C36"/>
    <mergeCell ref="C32:D32"/>
    <mergeCell ref="C29:C30"/>
    <mergeCell ref="D29:D30"/>
    <mergeCell ref="E29:E30"/>
    <mergeCell ref="A74:B74"/>
    <mergeCell ref="A75:E75"/>
    <mergeCell ref="A29:B29"/>
    <mergeCell ref="A41:E41"/>
    <mergeCell ref="A43:B43"/>
    <mergeCell ref="A44:A46"/>
    <mergeCell ref="D44:D50"/>
    <mergeCell ref="A47:A49"/>
    <mergeCell ref="A50:A52"/>
    <mergeCell ref="D52:D58"/>
    <mergeCell ref="A53:A55"/>
    <mergeCell ref="A56:A58"/>
    <mergeCell ref="A30:B30"/>
    <mergeCell ref="A38:E38"/>
    <mergeCell ref="A39:E39"/>
    <mergeCell ref="A77:B77"/>
    <mergeCell ref="A87:A89"/>
    <mergeCell ref="A107:E107"/>
    <mergeCell ref="A63:B63"/>
    <mergeCell ref="C63:C64"/>
    <mergeCell ref="D63:D64"/>
    <mergeCell ref="E63:E64"/>
    <mergeCell ref="C95:D95"/>
    <mergeCell ref="A97:B97"/>
    <mergeCell ref="C97:C98"/>
    <mergeCell ref="D97:D98"/>
    <mergeCell ref="E97:E98"/>
    <mergeCell ref="A98:B98"/>
    <mergeCell ref="C100:D100"/>
    <mergeCell ref="A104:C104"/>
    <mergeCell ref="A90:A92"/>
    <mergeCell ref="A64:B64"/>
    <mergeCell ref="A289:E289"/>
    <mergeCell ref="A290:E290"/>
    <mergeCell ref="A160:B160"/>
    <mergeCell ref="C162:D162"/>
    <mergeCell ref="A164:B164"/>
    <mergeCell ref="C164:C165"/>
    <mergeCell ref="D164:D165"/>
    <mergeCell ref="E164:E165"/>
    <mergeCell ref="A165:B165"/>
    <mergeCell ref="C268:D268"/>
    <mergeCell ref="A195:B195"/>
    <mergeCell ref="D222:E222"/>
    <mergeCell ref="D275:E275"/>
    <mergeCell ref="D235:E235"/>
    <mergeCell ref="A272:D272"/>
    <mergeCell ref="A240:E240"/>
    <mergeCell ref="A260:B260"/>
    <mergeCell ref="A276:B276"/>
    <mergeCell ref="A261:B261"/>
    <mergeCell ref="C263:D263"/>
    <mergeCell ref="A265:B265"/>
    <mergeCell ref="C265:C266"/>
    <mergeCell ref="A220:E220"/>
    <mergeCell ref="A224:B224"/>
    <mergeCell ref="A132:B132"/>
    <mergeCell ref="E131:E132"/>
    <mergeCell ref="A139:B139"/>
    <mergeCell ref="A127:B127"/>
    <mergeCell ref="A131:B131"/>
    <mergeCell ref="C131:C132"/>
    <mergeCell ref="D153:D159"/>
    <mergeCell ref="A194:D194"/>
    <mergeCell ref="A171:C171"/>
    <mergeCell ref="C167:D167"/>
    <mergeCell ref="C134:D134"/>
    <mergeCell ref="A140:E140"/>
    <mergeCell ref="A141:B141"/>
    <mergeCell ref="A138:C138"/>
    <mergeCell ref="D131:D132"/>
    <mergeCell ref="C129:D129"/>
    <mergeCell ref="A157:A159"/>
    <mergeCell ref="A238:E238"/>
    <mergeCell ref="A173:E173"/>
    <mergeCell ref="A174:B174"/>
    <mergeCell ref="A175:E175"/>
    <mergeCell ref="A177:B177"/>
    <mergeCell ref="D178:D179"/>
    <mergeCell ref="D181:D182"/>
    <mergeCell ref="A183:B183"/>
    <mergeCell ref="C185:D185"/>
    <mergeCell ref="A187:B187"/>
    <mergeCell ref="C187:C188"/>
    <mergeCell ref="D187:D188"/>
    <mergeCell ref="E187:E188"/>
    <mergeCell ref="A188:B188"/>
    <mergeCell ref="A233:B233"/>
    <mergeCell ref="D233:E233"/>
    <mergeCell ref="A237:B237"/>
    <mergeCell ref="C190:D190"/>
    <mergeCell ref="A230:B230"/>
    <mergeCell ref="D230:E230"/>
    <mergeCell ref="D225:E225"/>
    <mergeCell ref="C213:D213"/>
    <mergeCell ref="A217:D217"/>
    <mergeCell ref="A231:B231"/>
    <mergeCell ref="D231:E231"/>
    <mergeCell ref="A196:E196"/>
    <mergeCell ref="A197:B197"/>
    <mergeCell ref="A198:E198"/>
    <mergeCell ref="A200:B200"/>
    <mergeCell ref="D201:D202"/>
    <mergeCell ref="D204:D205"/>
    <mergeCell ref="A206:B206"/>
    <mergeCell ref="C208:D208"/>
    <mergeCell ref="A210:B210"/>
    <mergeCell ref="C210:C211"/>
    <mergeCell ref="D210:D211"/>
    <mergeCell ref="E210:E211"/>
    <mergeCell ref="A211:B211"/>
    <mergeCell ref="A227:B227"/>
    <mergeCell ref="A229:B229"/>
    <mergeCell ref="D229:E229"/>
    <mergeCell ref="D224:E224"/>
    <mergeCell ref="A228:B228"/>
    <mergeCell ref="D228:E228"/>
    <mergeCell ref="A225:B225"/>
    <mergeCell ref="A226:B226"/>
  </mergeCells>
  <pageMargins left="0.78740157480314965" right="0.39370078740157483" top="0.94488188976377963" bottom="0.47244094488188981" header="0.31496062992125984" footer="0.31496062992125984"/>
  <pageSetup paperSize="9" orientation="portrait" r:id="rId1"/>
  <headerFooter>
    <oddHeader xml:space="preserve">&amp;L&amp;9Rete tram-treno del Luganese / Tappa prioritaria
Prestazioni di progettazione per Gruppo mandatario
&amp;"Arial,Grassetto"Offerta economica&amp;R&amp;"Arial,Grassetto"&amp;9 0450.301-PPa&amp;"Arial,Normale"&amp;K000000
Pagina &amp;P di &amp;N      </oddHeader>
    <oddFooter>&amp;L&amp;8&amp;F</oddFooter>
  </headerFooter>
  <rowBreaks count="9" manualBreakCount="9">
    <brk id="36" max="16383" man="1"/>
    <brk id="70" max="16383" man="1"/>
    <brk id="104" max="16383" man="1"/>
    <brk id="138" max="16383" man="1"/>
    <brk id="171" max="16383" man="1"/>
    <brk id="194" max="16383" man="1"/>
    <brk id="218" max="16383" man="1"/>
    <brk id="236" max="16383" man="1"/>
    <brk id="272" max="16383" man="1"/>
  </rowBreaks>
  <ignoredErrors>
    <ignoredError sqref="C29:C30 C265:C266 C187 C164 C131 C97 C6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Copertina </vt:lpstr>
      <vt:lpstr>Correx </vt:lpstr>
      <vt:lpstr>Precisazioni</vt:lpstr>
      <vt:lpstr>Offerta economica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2018-10-13T11:47:20Z</dcterms:created>
  <dcterms:modified xsi:type="dcterms:W3CDTF">2021-09-06T13:16:36Z</dcterms:modified>
</cp:coreProperties>
</file>