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ASCo\Ucp\Gestione lotti in esecuzione\0-Concorsi di progettazione\0755.601-PP-Bellinzona_NodoIntermodaleGIU_(13.06.23_bar)\0755.601-PP-Internet\"/>
    </mc:Choice>
  </mc:AlternateContent>
  <bookViews>
    <workbookView xWindow="-120" yWindow="-120" windowWidth="15480" windowHeight="7725" tabRatio="949" activeTab="4"/>
  </bookViews>
  <sheets>
    <sheet name=" Copertina " sheetId="1" r:id="rId1"/>
    <sheet name="Correx" sheetId="2" r:id="rId2"/>
    <sheet name="ONOR tempo" sheetId="3" r:id="rId3"/>
    <sheet name=" Fase 31 " sheetId="4" r:id="rId4"/>
    <sheet name=" Fase 32 " sheetId="5" r:id="rId5"/>
    <sheet name=" Fase 33 " sheetId="6" r:id="rId6"/>
    <sheet name=" Fase 41 " sheetId="7" r:id="rId7"/>
    <sheet name=" Fase 51 " sheetId="8" r:id="rId8"/>
    <sheet name=" Fase 52 " sheetId="9" r:id="rId9"/>
    <sheet name=" Fase 53" sheetId="10" r:id="rId10"/>
  </sheets>
  <definedNames>
    <definedName name="_xlnm.Print_Area" localSheetId="1">Correx!$A$1:$S$37</definedName>
    <definedName name="Z_F2BF9753_6863_490C_BD86_8F793282D7DC_.wvu.Cols" localSheetId="3" hidden="1">' Fase 31 '!$U:$U</definedName>
    <definedName name="Z_F2BF9753_6863_490C_BD86_8F793282D7DC_.wvu.Cols" localSheetId="4" hidden="1">' Fase 32 '!$U:$U</definedName>
    <definedName name="Z_F2BF9753_6863_490C_BD86_8F793282D7DC_.wvu.Cols" localSheetId="5" hidden="1">' Fase 33 '!$U:$U</definedName>
    <definedName name="Z_F2BF9753_6863_490C_BD86_8F793282D7DC_.wvu.Cols" localSheetId="6" hidden="1">' Fase 41 '!$U:$U</definedName>
    <definedName name="Z_F2BF9753_6863_490C_BD86_8F793282D7DC_.wvu.Cols" localSheetId="7" hidden="1">' Fase 51 '!$U:$U</definedName>
    <definedName name="Z_F2BF9753_6863_490C_BD86_8F793282D7DC_.wvu.Cols" localSheetId="8" hidden="1">' Fase 52 '!$V:$V</definedName>
    <definedName name="Z_F2BF9753_6863_490C_BD86_8F793282D7DC_.wvu.Cols" localSheetId="9" hidden="1">' Fase 53'!$V:$V</definedName>
    <definedName name="Z_F2BF9753_6863_490C_BD86_8F793282D7DC_.wvu.PrintArea" localSheetId="1" hidden="1">Correx!$A$1:$S$37</definedName>
  </definedNames>
  <calcPr calcId="162913"/>
  <customWorkbookViews>
    <customWorkbookView name="Barabino Piera - Visualizzazione personale" guid="{F2BF9753-6863-490C-BD86-8F793282D7DC}" mergeInterval="0" personalView="1" maximized="1" xWindow="-8" yWindow="-8" windowWidth="1936" windowHeight="1056" tabRatio="949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9" i="3" l="1"/>
  <c r="J55" i="3"/>
  <c r="J49" i="3"/>
  <c r="J42" i="3"/>
  <c r="J35" i="3"/>
  <c r="J71" i="3" s="1"/>
  <c r="J27" i="3"/>
  <c r="J21" i="3"/>
  <c r="S25" i="10"/>
  <c r="S31" i="9"/>
  <c r="R86" i="8"/>
  <c r="R95" i="7"/>
  <c r="R121" i="6"/>
  <c r="R124" i="5"/>
  <c r="R51" i="4"/>
  <c r="P75" i="3" l="1"/>
  <c r="P42" i="3"/>
  <c r="P65" i="3"/>
  <c r="J78" i="3"/>
  <c r="P57" i="3"/>
  <c r="P70" i="3"/>
  <c r="P19" i="3"/>
  <c r="U124" i="5"/>
  <c r="V16" i="10" l="1"/>
  <c r="H5" i="9" l="1"/>
  <c r="H5" i="10" s="1"/>
  <c r="H4" i="9"/>
  <c r="H4" i="10" s="1"/>
  <c r="G5" i="8"/>
  <c r="G4" i="8"/>
  <c r="G5" i="7"/>
  <c r="G4" i="7"/>
  <c r="G5" i="6"/>
  <c r="G91" i="6" s="1"/>
  <c r="G4" i="6"/>
  <c r="G90" i="6" s="1"/>
  <c r="G5" i="5"/>
  <c r="G104" i="5" s="1"/>
  <c r="G4" i="5"/>
  <c r="G103" i="5" s="1"/>
  <c r="G5" i="4"/>
  <c r="G4" i="4"/>
  <c r="V18" i="9" l="1"/>
  <c r="U93" i="7" l="1"/>
  <c r="U119" i="6"/>
  <c r="U51" i="4"/>
  <c r="M44" i="1" l="1"/>
</calcChain>
</file>

<file path=xl/sharedStrings.xml><?xml version="1.0" encoding="utf-8"?>
<sst xmlns="http://schemas.openxmlformats.org/spreadsheetml/2006/main" count="765" uniqueCount="289">
  <si>
    <t>Pianificazione strategica</t>
  </si>
  <si>
    <t>1 .</t>
  </si>
  <si>
    <t>2 .</t>
  </si>
  <si>
    <t>Studi preliminari</t>
  </si>
  <si>
    <t>3 .</t>
  </si>
  <si>
    <t>Progettazione</t>
  </si>
  <si>
    <t>4 .</t>
  </si>
  <si>
    <t>Appalto</t>
  </si>
  <si>
    <t>5 .</t>
  </si>
  <si>
    <t>6 .</t>
  </si>
  <si>
    <t>Gestione</t>
  </si>
  <si>
    <t>TOTALE</t>
  </si>
  <si>
    <t xml:space="preserve">  Oggetto :</t>
  </si>
  <si>
    <t>X</t>
  </si>
  <si>
    <t>CHF/h</t>
  </si>
  <si>
    <t>Onorario</t>
  </si>
  <si>
    <t>%</t>
  </si>
  <si>
    <t xml:space="preserve">Totale onorario con spese e IVA </t>
  </si>
  <si>
    <t>Realizzazione</t>
  </si>
  <si>
    <t>Fase</t>
  </si>
  <si>
    <t xml:space="preserve"> PROGETTO DI MASSIMA</t>
  </si>
  <si>
    <t>Obiettivo :</t>
  </si>
  <si>
    <t>.1</t>
  </si>
  <si>
    <t>ore</t>
  </si>
  <si>
    <t>.2</t>
  </si>
  <si>
    <t>.3</t>
  </si>
  <si>
    <t>ottimizzare il progetto</t>
  </si>
  <si>
    <t>.4</t>
  </si>
  <si>
    <t>Rilievi puntuali di verifica, in particolare per i punti di raccordo con infrastrutture</t>
  </si>
  <si>
    <t>Previsto per la fase</t>
  </si>
  <si>
    <t>PROGETTO DI MASSIMA (Ripresa)</t>
  </si>
  <si>
    <t>nella ricapitolazione</t>
  </si>
  <si>
    <t>Il totale viene riportato</t>
  </si>
  <si>
    <t>È responsabilità dell'offerente verificare che i calcoli e i riporti siano esatti.</t>
  </si>
  <si>
    <t>Fa stato l'offerta cartacea consegnata debitamente firmata.</t>
  </si>
  <si>
    <t xml:space="preserve"> PROGETTO DEFINITIVO</t>
  </si>
  <si>
    <t>PROGETTO DEFINITIVO</t>
  </si>
  <si>
    <t>Prestazione</t>
  </si>
  <si>
    <t>richiesta :</t>
  </si>
  <si>
    <t>Prestaz.</t>
  </si>
  <si>
    <t>Valutazione di ev. varianti realizzative, dimensionamenti</t>
  </si>
  <si>
    <t>Profili longitudinali in scala appropriata</t>
  </si>
  <si>
    <t>2</t>
  </si>
  <si>
    <t>3</t>
  </si>
  <si>
    <t>4</t>
  </si>
  <si>
    <t>6</t>
  </si>
  <si>
    <t>8</t>
  </si>
  <si>
    <t>5</t>
  </si>
  <si>
    <t>7</t>
  </si>
  <si>
    <t>9</t>
  </si>
  <si>
    <t>10</t>
  </si>
  <si>
    <t>1</t>
  </si>
  <si>
    <t xml:space="preserve">.1 </t>
  </si>
  <si>
    <t>Piani di progetto</t>
  </si>
  <si>
    <t>Programma lavori</t>
  </si>
  <si>
    <t>Fasi di lavoro e schemi di conduzione traffico: planimetria/e e sezioni d'ingombro</t>
  </si>
  <si>
    <t>Programma dei lavori di costruzione</t>
  </si>
  <si>
    <t>Aree delle installazioni di cantiere, aree di deposito</t>
  </si>
  <si>
    <t>.5</t>
  </si>
  <si>
    <t>Preventivo dei costi</t>
  </si>
  <si>
    <t>schema riassuntivo fornito dalla DGP</t>
  </si>
  <si>
    <t>nella versione più recente, suddivisione per oggetti, parti d'opera e secondo</t>
  </si>
  <si>
    <t xml:space="preserve"> PROGETTO DI PUBBLICAZIONE</t>
  </si>
  <si>
    <t xml:space="preserve"> PUBBLICAZIONE</t>
  </si>
  <si>
    <t xml:space="preserve"> PROGETTO D'APPALTO </t>
  </si>
  <si>
    <t>Piani d'appalto</t>
  </si>
  <si>
    <t>11</t>
  </si>
  <si>
    <t>12</t>
  </si>
  <si>
    <t>Piano dei controlli di qualità</t>
  </si>
  <si>
    <t>Piano delle prove e dei controlli atti a garantire la sicurezza e l'efficienza</t>
  </si>
  <si>
    <t>funzionale delle opere progettate</t>
  </si>
  <si>
    <t>Pianificazione delle misure per garantire la sicurezza</t>
  </si>
  <si>
    <t xml:space="preserve"> PROGETTO D'APPALTO</t>
  </si>
  <si>
    <t xml:space="preserve"> Documenti d'appalto pronti per la pubblicazione</t>
  </si>
  <si>
    <t xml:space="preserve"> delle principali posizioni dell'elenco prezzi (EP). Allestimento di</t>
  </si>
  <si>
    <t xml:space="preserve"> documenti per offrire misure di sicurezza e controllo qualità</t>
  </si>
  <si>
    <t xml:space="preserve"> PROGETTO ESECUTIVO </t>
  </si>
  <si>
    <t>Piani esecutivi</t>
  </si>
  <si>
    <t>Tabelle di tracciamento</t>
  </si>
  <si>
    <t>13</t>
  </si>
  <si>
    <t xml:space="preserve"> PROGETTO ESECUTIVO</t>
  </si>
  <si>
    <t xml:space="preserve"> Calcoli e dimensionamenti definitivi, elaborazione dei dettagli</t>
  </si>
  <si>
    <t xml:space="preserve"> costruttivi, scelta definitiva di materiali, di misure di sicurezza,</t>
  </si>
  <si>
    <t xml:space="preserve">I piani esecutivi seguono la sistematica dei lotti appaltati </t>
  </si>
  <si>
    <t xml:space="preserve"> ESECUZIONE </t>
  </si>
  <si>
    <t>Controllo dell'esecuzione</t>
  </si>
  <si>
    <t>Consulenza alla direzione lavori (DL) e sorveglianza periodica dell'esecuzione</t>
  </si>
  <si>
    <t>Documentazione dell'opera</t>
  </si>
  <si>
    <t xml:space="preserve"> ESECUZIONE</t>
  </si>
  <si>
    <t>Calcolo e dimensionamento definitivo di tutti gli elementi specialistici</t>
  </si>
  <si>
    <t>L'offerente</t>
  </si>
  <si>
    <t>CHF</t>
  </si>
  <si>
    <t>offerte</t>
  </si>
  <si>
    <t>Ore</t>
  </si>
  <si>
    <t>Fase parziale</t>
  </si>
  <si>
    <t>Planimetria di evacquazione delle acque con concetto generale di smaltimento</t>
  </si>
  <si>
    <t>Planimetria d'espropriazione ed occupazioni temporanee</t>
  </si>
  <si>
    <t>Planimetria delle infrastrutture esistenti ubicate sotto il piano stradale</t>
  </si>
  <si>
    <t>Planimetria delle nuove infrastrutture</t>
  </si>
  <si>
    <t>Preventivo dei costi +/- 10% secondo posizioni normalizzate CPN</t>
  </si>
  <si>
    <r>
      <t>Adattamento dei documenti del P</t>
    </r>
    <r>
      <rPr>
        <b/>
        <sz val="10"/>
        <rFont val="Arial"/>
        <family val="2"/>
      </rPr>
      <t>def</t>
    </r>
    <r>
      <rPr>
        <b/>
        <sz val="12"/>
        <rFont val="Arial"/>
        <family val="2"/>
      </rPr>
      <t xml:space="preserve"> con eventuali</t>
    </r>
  </si>
  <si>
    <t>modifiche scaturite dalle osservazioni pervenute</t>
  </si>
  <si>
    <t>durante la circolaziona cantonale.</t>
  </si>
  <si>
    <t xml:space="preserve"> Adattamento dei piani del progetto stradale con inserimento</t>
  </si>
  <si>
    <t xml:space="preserve">Planimetria della segnaletica orizzontale e verticale, provvisoria (cantiere) </t>
  </si>
  <si>
    <t>Planimetria della segnaletica orizzontale e verticale, definitiva</t>
  </si>
  <si>
    <t>Espropri</t>
  </si>
  <si>
    <t>Documentazione</t>
  </si>
  <si>
    <t>Adattamento dei piani del progetto stradale quali piani d'appalto</t>
  </si>
  <si>
    <t>Adattamento del programma del progetto stradale quale programma d'appalto</t>
  </si>
  <si>
    <t>Planimetra di tracciamento</t>
  </si>
  <si>
    <t>Planimetria di evacquazione delle acque e dettagli</t>
  </si>
  <si>
    <t>14</t>
  </si>
  <si>
    <t xml:space="preserve"> PROGETTO DI</t>
  </si>
  <si>
    <t>Completamento e ottimizzazione del progetto.</t>
  </si>
  <si>
    <t>approssimativi, calcolo quantitativi, piani, programmi lavori.</t>
  </si>
  <si>
    <t>Ripresa e verifica dei dati progettuali e informatici.</t>
  </si>
  <si>
    <t>Ottimizzazione del progetto e dei costi.</t>
  </si>
  <si>
    <t xml:space="preserve"> allestimento distinte, verifiche di atti di terzi.</t>
  </si>
  <si>
    <t xml:space="preserve"> Tutti i documenti del progetto pronti per l'esecuzione.</t>
  </si>
  <si>
    <t>pagina: 4</t>
  </si>
  <si>
    <t>pagina: 5</t>
  </si>
  <si>
    <t>pagina: 6</t>
  </si>
  <si>
    <t>pagina: 7</t>
  </si>
  <si>
    <t>pagina: 8</t>
  </si>
  <si>
    <t>pagina: 9</t>
  </si>
  <si>
    <t>IVA  7.7 %</t>
  </si>
  <si>
    <t>Avvertenza:</t>
  </si>
  <si>
    <t>Luogo e data:</t>
  </si>
  <si>
    <t>Timbro e firma autorizzata:</t>
  </si>
  <si>
    <t>Importo totale dell'offerta (IVA 7,7 % inclusa)   CHF</t>
  </si>
  <si>
    <t>FOGLIO DI CORREZIONE</t>
  </si>
  <si>
    <t>Correzioni o cancellature dei prezzi unitari o a corpo, di dati o altre informazioni come pure l'omissione di campi da riempire comportano l'esclusione dell'offerta. Eventuali errori vanno pertanto notificati nel presente formulario, che è parte integrante dell'offerta. Questo formulario serve anche in caso di correzioni relative ai fogli di copertina (p.es. correzioni di errori nel riporto dei totali, IVA compresa o non compresa, ecc.).
Per l'esame delle offerte vengono unicamente corretti errori evidenti (errori aritmetici).</t>
  </si>
  <si>
    <t>Pag.</t>
  </si>
  <si>
    <t>Pos.</t>
  </si>
  <si>
    <t>Dato esposto errato</t>
  </si>
  <si>
    <t>Dato corretto</t>
  </si>
  <si>
    <t>Eventuali osservazioni del concorrente:</t>
  </si>
  <si>
    <t>……………………………………………………………………………………………………………………………………..</t>
  </si>
  <si>
    <t>DA FIRMARE SOLO IN CASO DI UTILIZZO</t>
  </si>
  <si>
    <t xml:space="preserve"> Calcolo dell'onorario secondo il tempo effettivo impiegato</t>
  </si>
  <si>
    <t xml:space="preserve">  Calcolo dell'onorario secondo il tempo effettivo impiegato</t>
  </si>
  <si>
    <t xml:space="preserve">  Calcolo dell'onorario secondo il tempo effettivo impiegato </t>
  </si>
  <si>
    <t>In caso di indicazioni inveritiere, il committente si riserva di procedere giusta gli art. 251 e seguenti del Codice penale svizzero.</t>
  </si>
  <si>
    <t>Documentazione fotografica con relativa planimetria</t>
  </si>
  <si>
    <t>Verifica degli obiettivi e analisi delle basi progettuali. Verifica dei costi.</t>
  </si>
  <si>
    <t>Definizione delle scadenze.</t>
  </si>
  <si>
    <t>schema riassuntivo fornito dalla DGP.</t>
  </si>
  <si>
    <t>Riepilogo di dettaglio ripartizione dei costi a carico Cantone, Comune, Terzi,...</t>
  </si>
  <si>
    <t>Documentazione verifiche distanze di visibilità attraversamenti e passaggi</t>
  </si>
  <si>
    <t>pedonali, incluso verifica delle raccomandazioni di progettazione e</t>
  </si>
  <si>
    <t>dimensionamento secondo norme VSS e linee guida cantonali.</t>
  </si>
  <si>
    <t>Lista di controllo progetti sicuri (Strumento ISSI/RSA)</t>
  </si>
  <si>
    <t>Planimetria orientativa 1:10'000</t>
  </si>
  <si>
    <t>Planimetria d'assieme 1:1000</t>
  </si>
  <si>
    <t>Planimetrie 1:200</t>
  </si>
  <si>
    <t>Sezioni caratteristiche 1:100</t>
  </si>
  <si>
    <t>Sezioni tipo 1:50 e/o 1:20 + dettagli 1:10 e/o 1:5</t>
  </si>
  <si>
    <t>Altri piani necessari</t>
  </si>
  <si>
    <t xml:space="preserve"> Approvazione del progetto e del credito di costruzione.</t>
  </si>
  <si>
    <t>Planimetria d'assieme 1:500</t>
  </si>
  <si>
    <t>Tutti i piani di costruzione e di dettaglio per le strutture portanti e non portanti</t>
  </si>
  <si>
    <t>necessari per la corretta esecuzione. Incluse relative liste dei materiali.</t>
  </si>
  <si>
    <t>Altri piani necessari per la corretta realizzazione dell'opera</t>
  </si>
  <si>
    <t>Verifiche della sicurezza strutturale e dell'efficienza funzionale</t>
  </si>
  <si>
    <t>(compilare i campi con lo sfondo verde)</t>
  </si>
  <si>
    <t>Prezzo orario</t>
  </si>
  <si>
    <t>medio</t>
  </si>
  <si>
    <t>Spese di trasferta, max 1%</t>
  </si>
  <si>
    <t>Spese riproduzione documenti max 2%</t>
  </si>
  <si>
    <t>Controllo dell'esecuzione.</t>
  </si>
  <si>
    <t xml:space="preserve">TOTALE   </t>
  </si>
  <si>
    <t>7 .</t>
  </si>
  <si>
    <t xml:space="preserve">Ore supplementari stimate dal mandante </t>
  </si>
  <si>
    <t>documentazione dell'opera</t>
  </si>
  <si>
    <t>Progetto d'appalto</t>
  </si>
  <si>
    <t>Elenco dei prezzi</t>
  </si>
  <si>
    <t>Verifica degli obbiettivi e analisi delle basi progettuali</t>
  </si>
  <si>
    <t>Ripresa digitale del progetto di massima</t>
  </si>
  <si>
    <t>Analisi e proposte di modifiche locali del Pmax</t>
  </si>
  <si>
    <t>Rilievi puntuali di verifica</t>
  </si>
  <si>
    <t>Riportare in copertina</t>
  </si>
  <si>
    <t xml:space="preserve">È responsabilità dell'offerente verificare che i calcoli e i riporti siano esatti.   </t>
  </si>
  <si>
    <t>Fa stato l'offerta cartacea consegnata debitamente firmata</t>
  </si>
  <si>
    <t xml:space="preserve">È responsabilità dell'offerente verificare che i calcoli e i riporti siano esatti. </t>
  </si>
  <si>
    <t>pagina: 3</t>
  </si>
  <si>
    <t>Ripresa digitale del progetto preliminare (Pprel).</t>
  </si>
  <si>
    <t xml:space="preserve">Analisi  ed ev. proposte di modifiche locali del Pprel ai fini di </t>
  </si>
  <si>
    <t>Convenzione d'utilizzazione e basi di progetto</t>
  </si>
  <si>
    <t xml:space="preserve">OFFERTA D'ONORARIO </t>
  </si>
  <si>
    <r>
      <t xml:space="preserve">Apponendo la propria firma, oltre ad accettare le condizioni contenute nei fascicoli </t>
    </r>
    <r>
      <rPr>
        <i/>
        <sz val="10"/>
        <rFont val="Arial"/>
        <family val="2"/>
      </rPr>
      <t>Condizioni d'appalto, Offerta d'onorario e Dichiarazioni dell'offerente</t>
    </r>
    <r>
      <rPr>
        <sz val="10"/>
        <rFont val="Arial"/>
        <family val="2"/>
      </rPr>
      <t>, il concorrente convalida tutti i dati da lui forniti mediante la compilazione e l'inserimento di crocette negli appositi spazi, dichiarandosi disposto a comprovarli su richiesta. Egli dichiara inoltre che la presente offerta non è frutto di accordi atti ad impedire o ostacolare la libera concorrenza.</t>
    </r>
  </si>
  <si>
    <t>(*): In caso di consorzio questa dichiarazione deve essere sottoscritta da tutti i membri consorziati.</t>
  </si>
  <si>
    <t>Offerente / Consorzio offerente</t>
  </si>
  <si>
    <t>Timbro e firma autorizzata (*):</t>
  </si>
  <si>
    <t>Allestimento e consegna dei piani aggiornati, conformi all'esecuzione (cfr. Direttiva B5D01 "Archiviazione piano esecutivi").</t>
  </si>
  <si>
    <r>
      <t xml:space="preserve">Contemporaneamente, con la firma sottostante, l'offerente libera le autorità fiscali, gli istituti delle assicurazioni sociali, l'Ispettorato del lavoro e gli altri organi pubblici dal segreto di funzione e li autorizza esplicitamente a fornire, su richiesta, all'ente preposto all'appalto - anche in contraddizione con eventuali disposizioni legali - informazioni relative alle affermazioni contenute nel fascicolo </t>
    </r>
    <r>
      <rPr>
        <i/>
        <sz val="10"/>
        <rFont val="Arial"/>
        <family val="2"/>
      </rPr>
      <t>Dichiarazioni dell'offerente</t>
    </r>
    <r>
      <rPr>
        <sz val="10"/>
        <rFont val="Arial"/>
        <family val="2"/>
      </rPr>
      <t xml:space="preserve"> e alla successiva realizzazione della commessa.</t>
    </r>
  </si>
  <si>
    <t xml:space="preserve">Piano/i di ripristino espropriativo per ogni fondo interessato da interventi </t>
  </si>
  <si>
    <t>infrastrutturali (form. indicativo A3)</t>
  </si>
  <si>
    <t>Aggiornamento convenzione d'utilizzazione e basi di progetto</t>
  </si>
  <si>
    <t>8 .</t>
  </si>
  <si>
    <t>Prestazioni quale coordinatore</t>
  </si>
  <si>
    <t>pagina: 10</t>
  </si>
  <si>
    <t xml:space="preserve">MESSA ESERCIZIO, </t>
  </si>
  <si>
    <t>Prestazioni</t>
  </si>
  <si>
    <t>Aggiornamento dei documenti per renderli conformi alla reale esecuzione.</t>
  </si>
  <si>
    <t>LIQUIDAZIONE</t>
  </si>
  <si>
    <t>richieste :</t>
  </si>
  <si>
    <t>Archiviazione del progetto.</t>
  </si>
  <si>
    <t>Documentazione dell'opera.</t>
  </si>
  <si>
    <t xml:space="preserve">Aggiornamento dei piani esecutivi con le modifiche intervenute in fase di realizzazione. </t>
  </si>
  <si>
    <t>MESSA ESERCIZIO, LIQUIDAZIONE</t>
  </si>
  <si>
    <t xml:space="preserve">Controlli e consulenza alla Direzione dei lavori, aggiornamento dei documenti per renderli conformi alla reale esecuzione. Controllo peculiare dell’avanzamento e della qualità dei lavori di stabilizazzione e risanamento lastre con produzione della documentazione necessaria.
Partecipazione alle riunioni di cantiere e ai collaudi. 
</t>
  </si>
  <si>
    <t>Realizzazione dell’opera secondo il capitolato d’oneri e il contratto.</t>
  </si>
  <si>
    <t>Progetto di massima</t>
  </si>
  <si>
    <t>Progetto definitivo</t>
  </si>
  <si>
    <t>Progetto di pubblicazione</t>
  </si>
  <si>
    <t>Progetto esecutivo</t>
  </si>
  <si>
    <t>Esecuzione</t>
  </si>
  <si>
    <t>Messa in esercizio, liquidazione</t>
  </si>
  <si>
    <t>Riorganizzazione del nodo intermodale alla fermata ferroviaria di Giubiasco</t>
  </si>
  <si>
    <t>Comune di Bellinzona quartiere di Giubiasco</t>
  </si>
  <si>
    <t>Altri piani necessari per strutture portanti e infrastrutture specifiche</t>
  </si>
  <si>
    <t>Calcolo statico per opere strutturali</t>
  </si>
  <si>
    <t>Altri piani necessari per strutture portanti o infrastrutture specifiche</t>
  </si>
  <si>
    <t xml:space="preserve">esistenti (canalizzazioni, AAP, ecc.) e verso edifici-raccordi esistenti. </t>
  </si>
  <si>
    <t xml:space="preserve">Per tutta la durata del progetto. </t>
  </si>
  <si>
    <t>0755.601-PP</t>
  </si>
  <si>
    <t xml:space="preserve">MISURA TP 5.1 DEL PAB 3 </t>
  </si>
  <si>
    <t xml:space="preserve">MISURA TP 5.1 DEL PAB 3  </t>
  </si>
  <si>
    <t>MISURA TP 5.1 DEL PAB 3</t>
  </si>
  <si>
    <t>Prestazioni d'ingegneria civile, ingegnere del traffico e di coordinamento</t>
  </si>
  <si>
    <t>Dimensionamento terminale BUS e fermate secondo Ldis / linee guida cantonali</t>
  </si>
  <si>
    <t>Verifica delle sezioni stradali e verifiche di geometria secondo le norme VSS</t>
  </si>
  <si>
    <t>Relazione tecnica completa incluso il concetto funzionale della mobilità</t>
  </si>
  <si>
    <t>Assegnazione fermate linee TP</t>
  </si>
  <si>
    <t>Perizia tecnica zona d'incontro</t>
  </si>
  <si>
    <t>Verifiche di viabilità in fase di cantiere e definitive</t>
  </si>
  <si>
    <t>Piani di carico stato attuale e futuro, con e senza progetto</t>
  </si>
  <si>
    <t>Dimensionamento posteggi P+R, K+R, taxi, bici e moto</t>
  </si>
  <si>
    <t>Verifiche di viabilità sulla base del software tipo Autoturn</t>
  </si>
  <si>
    <t>Dimensionamento delle sezioni stradali e verifiche di geometria secondo VSS</t>
  </si>
  <si>
    <t>Definizione modalità di gestione temporanea dei flussi TIM, TF, TP e ML</t>
  </si>
  <si>
    <t xml:space="preserve">Piani della segnaletica orizzontale e verticale, provvisoria (cantiere) </t>
  </si>
  <si>
    <t>Piani della segnaletica orizzontale e verticale, definitiva</t>
  </si>
  <si>
    <t>Base di calcolo per offerta prestazioni da ingegnere civile, ingegnere del traffico e coordinatore secondo SIA 103</t>
  </si>
  <si>
    <t>.6</t>
  </si>
  <si>
    <t>Piano d'utilizzazione</t>
  </si>
  <si>
    <t>Piano d'utilizzazione che determina i limiti della superficie pianificata, stabilendo:</t>
  </si>
  <si>
    <t>la destinazione, la natura e il calibro della strada, così come eventuali linee</t>
  </si>
  <si>
    <t>d'arretramento o di allineamento</t>
  </si>
  <si>
    <t>15</t>
  </si>
  <si>
    <t>16</t>
  </si>
  <si>
    <t>Programma di agglomerato del Bellinzonese PAB 3, Misura TP 5.1</t>
  </si>
  <si>
    <t>Ripresa del progetto di massima, verifica e ottimizzazione</t>
  </si>
  <si>
    <t>Verifica e ottimizzazione del concetto e dell'economicità.</t>
  </si>
  <si>
    <t>Riunioni e sopralluoghi</t>
  </si>
  <si>
    <t>Riunioni / sopralluoghi di progettazione</t>
  </si>
  <si>
    <t>Riunioni di coordinamento con altri enti</t>
  </si>
  <si>
    <t>Verifica del dimensionamento terminale BUS e fermate secondo Ldis / linee guida cant.</t>
  </si>
  <si>
    <t>Planimetria d'espropriazione ed occupazioni temporanee con indicazione</t>
  </si>
  <si>
    <t>delle linee di arretramento esistenti e nuove</t>
  </si>
  <si>
    <t>Diversi</t>
  </si>
  <si>
    <t>Rilievi puntuali di verifica in particolare per i punti di raccordo con infrastrutture</t>
  </si>
  <si>
    <t>esistenti (canalizzazioni, ecc.)</t>
  </si>
  <si>
    <t>.7</t>
  </si>
  <si>
    <t>Piano modinatura e relativa tabella di tracciamento</t>
  </si>
  <si>
    <t>Presa di posizione su aspetti tecnici ad eventuali opposizioni al progetto pubblicato</t>
  </si>
  <si>
    <t>Disposizioni particolari CPN 102</t>
  </si>
  <si>
    <t>Elenco prezzi (EP) secondo posizioni normalizzate CPN nella versione più recente</t>
  </si>
  <si>
    <t>con suddivisione in parti d'opera</t>
  </si>
  <si>
    <t>Preventivo dei costi +/- 5% su base EP</t>
  </si>
  <si>
    <t>Check-list di verifica "Progetto di appalto" (cfr. direttiva C22F73)</t>
  </si>
  <si>
    <t>Riunioni</t>
  </si>
  <si>
    <t>Riunioni di progettazione</t>
  </si>
  <si>
    <t>Inserimento in EP parti d'opera allestiti e forniti in formato IfA18.crbx da terzi (comuni, aziende,…)</t>
  </si>
  <si>
    <t>tutela della salute secondo l'art. 3 della OLCostr. La tabella di base viene fornita dalla DGP</t>
  </si>
  <si>
    <t>Strumento di pianificazione delle misure specifiche per il cantiere per garantire la sicurezza e la</t>
  </si>
  <si>
    <t>17</t>
  </si>
  <si>
    <t>Controllo ed approvazione piani d'officina dell'impresa</t>
  </si>
  <si>
    <t>Controllo, conformemente alle disposizoni, dell'impiego e della messa in</t>
  </si>
  <si>
    <t>opera dei materiali</t>
  </si>
  <si>
    <t>Partecipazione alle sedute di cantiere</t>
  </si>
  <si>
    <t>(indicativamente 4 x al mese o secondo disposizioni DGP)</t>
  </si>
  <si>
    <t>Partecipazione ai collaudi finali dell'opera (per ogni lotto/appalto)</t>
  </si>
  <si>
    <t>Per ogni appalto/lotto</t>
  </si>
  <si>
    <t>TOTALE ORE OFFERTE</t>
  </si>
  <si>
    <t>Totale IVA esclusa</t>
  </si>
  <si>
    <t>pagina: 11</t>
  </si>
  <si>
    <t>pagina: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</si>
</sst>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0000"/>
    <numFmt numFmtId="166" formatCode="0.0000"/>
    <numFmt numFmtId="167" formatCode="#,##0.0"/>
  </numFmts>
  <fonts count="54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vertAlign val="superscript"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13"/>
      <name val="Arial"/>
      <family val="2"/>
    </font>
    <font>
      <b/>
      <sz val="11"/>
      <name val="Arial Narrow"/>
      <family val="2"/>
    </font>
    <font>
      <b/>
      <sz val="15"/>
      <name val="Arial"/>
      <family val="2"/>
    </font>
    <font>
      <b/>
      <sz val="12"/>
      <name val="Arial Narrow"/>
      <family val="2"/>
    </font>
    <font>
      <vertAlign val="superscript"/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vertAlign val="superscript"/>
      <sz val="18"/>
      <name val="Arial"/>
      <family val="2"/>
    </font>
    <font>
      <b/>
      <sz val="16"/>
      <name val="Arial Narrow"/>
      <family val="2"/>
    </font>
    <font>
      <sz val="10"/>
      <color indexed="9"/>
      <name val="Arial"/>
      <family val="2"/>
    </font>
    <font>
      <sz val="9"/>
      <color indexed="55"/>
      <name val="Arial"/>
      <family val="2"/>
    </font>
    <font>
      <sz val="9"/>
      <name val="Arial"/>
      <family val="2"/>
    </font>
    <font>
      <sz val="10"/>
      <name val="Arial Narrow"/>
      <family val="2"/>
    </font>
    <font>
      <b/>
      <sz val="14"/>
      <name val="Arial Narrow"/>
      <family val="2"/>
    </font>
    <font>
      <sz val="11"/>
      <name val="Arial Narrow"/>
      <family val="2"/>
    </font>
    <font>
      <sz val="12"/>
      <name val="Arial Black"/>
      <family val="2"/>
    </font>
    <font>
      <b/>
      <sz val="9.5"/>
      <name val="Arial Narrow"/>
      <family val="2"/>
    </font>
    <font>
      <b/>
      <sz val="10.5"/>
      <name val="Arial Narrow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24"/>
      <name val="Arial"/>
      <family val="2"/>
    </font>
    <font>
      <b/>
      <sz val="25"/>
      <name val="Arial"/>
      <family val="2"/>
    </font>
    <font>
      <sz val="10"/>
      <name val="Arial"/>
      <family val="2"/>
    </font>
    <font>
      <b/>
      <sz val="13"/>
      <name val="Arial Narrow"/>
      <family val="2"/>
    </font>
    <font>
      <b/>
      <sz val="20"/>
      <name val="Arial"/>
      <family val="2"/>
    </font>
    <font>
      <i/>
      <sz val="10"/>
      <name val="Arial"/>
      <family val="2"/>
    </font>
    <font>
      <sz val="14"/>
      <name val="Arial Narrow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14"/>
      <color indexed="12"/>
      <name val="Arial"/>
      <family val="2"/>
    </font>
    <font>
      <b/>
      <sz val="9"/>
      <name val="Arial"/>
      <family val="2"/>
    </font>
    <font>
      <b/>
      <sz val="10"/>
      <name val="Arial Narrow"/>
      <family val="2"/>
    </font>
    <font>
      <b/>
      <u/>
      <sz val="10.5"/>
      <name val="Arial Narrow"/>
      <family val="2"/>
    </font>
    <font>
      <sz val="16"/>
      <color rgb="FFFF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</fills>
  <borders count="4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2" fillId="0" borderId="0"/>
    <xf numFmtId="0" fontId="11" fillId="0" borderId="0"/>
  </cellStyleXfs>
  <cellXfs count="620">
    <xf numFmtId="0" fontId="0" fillId="0" borderId="0" xfId="0"/>
    <xf numFmtId="0" fontId="4" fillId="0" borderId="0" xfId="0" applyFont="1"/>
    <xf numFmtId="0" fontId="5" fillId="0" borderId="0" xfId="0" applyFont="1"/>
    <xf numFmtId="0" fontId="0" fillId="0" borderId="0" xfId="0" applyAlignment="1">
      <alignment vertical="center"/>
    </xf>
    <xf numFmtId="0" fontId="0" fillId="0" borderId="1" xfId="0" applyBorder="1"/>
    <xf numFmtId="3" fontId="14" fillId="0" borderId="0" xfId="0" applyNumberFormat="1" applyFont="1" applyAlignment="1">
      <alignment horizontal="center"/>
    </xf>
    <xf numFmtId="0" fontId="14" fillId="0" borderId="1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8" fillId="0" borderId="0" xfId="0" applyFont="1"/>
    <xf numFmtId="0" fontId="19" fillId="0" borderId="0" xfId="0" applyFont="1" applyAlignment="1">
      <alignment horizontal="left"/>
    </xf>
    <xf numFmtId="0" fontId="7" fillId="0" borderId="3" xfId="0" applyFont="1" applyBorder="1" applyAlignment="1">
      <alignment vertical="top"/>
    </xf>
    <xf numFmtId="0" fontId="0" fillId="0" borderId="3" xfId="0" applyBorder="1"/>
    <xf numFmtId="0" fontId="4" fillId="0" borderId="6" xfId="0" applyFont="1" applyBorder="1" applyAlignment="1">
      <alignment vertical="center"/>
    </xf>
    <xf numFmtId="0" fontId="12" fillId="0" borderId="0" xfId="0" applyFont="1" applyAlignment="1">
      <alignment vertical="top"/>
    </xf>
    <xf numFmtId="3" fontId="14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top"/>
    </xf>
    <xf numFmtId="0" fontId="12" fillId="0" borderId="10" xfId="0" applyFont="1" applyBorder="1" applyAlignment="1">
      <alignment vertical="top"/>
    </xf>
    <xf numFmtId="0" fontId="0" fillId="0" borderId="11" xfId="0" applyBorder="1"/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/>
    <xf numFmtId="4" fontId="2" fillId="0" borderId="0" xfId="0" applyNumberFormat="1" applyFont="1" applyAlignment="1">
      <alignment horizontal="center"/>
    </xf>
    <xf numFmtId="0" fontId="1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3" fontId="15" fillId="0" borderId="0" xfId="0" applyNumberFormat="1" applyFont="1" applyAlignment="1">
      <alignment vertical="center"/>
    </xf>
    <xf numFmtId="0" fontId="11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9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right"/>
    </xf>
    <xf numFmtId="0" fontId="15" fillId="0" borderId="0" xfId="0" applyFont="1"/>
    <xf numFmtId="3" fontId="21" fillId="0" borderId="0" xfId="0" applyNumberFormat="1" applyFont="1" applyAlignment="1">
      <alignment horizontal="left"/>
    </xf>
    <xf numFmtId="3" fontId="21" fillId="0" borderId="0" xfId="0" applyNumberFormat="1" applyFont="1" applyAlignment="1">
      <alignment horizontal="center"/>
    </xf>
    <xf numFmtId="0" fontId="20" fillId="0" borderId="0" xfId="0" applyFont="1" applyAlignment="1">
      <alignment vertical="center"/>
    </xf>
    <xf numFmtId="9" fontId="16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0" fillId="0" borderId="5" xfId="0" applyBorder="1"/>
    <xf numFmtId="0" fontId="14" fillId="0" borderId="0" xfId="0" applyFont="1"/>
    <xf numFmtId="4" fontId="14" fillId="0" borderId="0" xfId="0" applyNumberFormat="1" applyFont="1" applyAlignment="1">
      <alignment horizontal="center"/>
    </xf>
    <xf numFmtId="2" fontId="14" fillId="0" borderId="0" xfId="0" applyNumberFormat="1" applyFont="1" applyAlignment="1">
      <alignment horizontal="center"/>
    </xf>
    <xf numFmtId="1" fontId="15" fillId="0" borderId="0" xfId="0" applyNumberFormat="1" applyFont="1" applyAlignment="1">
      <alignment horizontal="center"/>
    </xf>
    <xf numFmtId="3" fontId="21" fillId="0" borderId="0" xfId="0" applyNumberFormat="1" applyFont="1" applyAlignment="1">
      <alignment horizontal="left" vertical="top"/>
    </xf>
    <xf numFmtId="0" fontId="14" fillId="0" borderId="0" xfId="0" applyFont="1" applyAlignment="1">
      <alignment horizontal="center"/>
    </xf>
    <xf numFmtId="166" fontId="14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left"/>
    </xf>
    <xf numFmtId="165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 applyProtection="1">
      <alignment horizontal="center" vertical="center"/>
      <protection locked="0"/>
    </xf>
    <xf numFmtId="166" fontId="16" fillId="0" borderId="0" xfId="0" applyNumberFormat="1" applyFont="1" applyAlignment="1" applyProtection="1">
      <alignment horizontal="center" vertical="center"/>
      <protection locked="0"/>
    </xf>
    <xf numFmtId="2" fontId="16" fillId="0" borderId="0" xfId="0" applyNumberFormat="1" applyFont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1" fillId="0" borderId="0" xfId="0" applyFont="1"/>
    <xf numFmtId="9" fontId="15" fillId="0" borderId="0" xfId="0" applyNumberFormat="1" applyFont="1" applyAlignment="1">
      <alignment horizontal="center"/>
    </xf>
    <xf numFmtId="3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164" fontId="14" fillId="0" borderId="0" xfId="0" applyNumberFormat="1" applyFont="1"/>
    <xf numFmtId="4" fontId="8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2" fontId="4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2" fontId="15" fillId="0" borderId="0" xfId="0" applyNumberFormat="1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4" fillId="0" borderId="12" xfId="0" applyFont="1" applyBorder="1"/>
    <xf numFmtId="0" fontId="0" fillId="0" borderId="13" xfId="0" applyBorder="1"/>
    <xf numFmtId="0" fontId="0" fillId="0" borderId="12" xfId="0" applyBorder="1"/>
    <xf numFmtId="0" fontId="0" fillId="0" borderId="14" xfId="0" applyBorder="1"/>
    <xf numFmtId="0" fontId="0" fillId="0" borderId="5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12" fillId="0" borderId="0" xfId="0" applyFont="1"/>
    <xf numFmtId="0" fontId="7" fillId="0" borderId="1" xfId="0" applyFont="1" applyBorder="1" applyAlignment="1">
      <alignment vertical="center"/>
    </xf>
    <xf numFmtId="0" fontId="0" fillId="0" borderId="15" xfId="0" applyBorder="1"/>
    <xf numFmtId="0" fontId="0" fillId="0" borderId="18" xfId="0" applyBorder="1"/>
    <xf numFmtId="0" fontId="0" fillId="0" borderId="16" xfId="0" applyBorder="1"/>
    <xf numFmtId="0" fontId="0" fillId="0" borderId="17" xfId="0" applyBorder="1"/>
    <xf numFmtId="0" fontId="8" fillId="0" borderId="17" xfId="0" applyFont="1" applyBorder="1"/>
    <xf numFmtId="0" fontId="4" fillId="0" borderId="5" xfId="0" applyFont="1" applyBorder="1"/>
    <xf numFmtId="0" fontId="4" fillId="0" borderId="16" xfId="0" applyFont="1" applyBorder="1"/>
    <xf numFmtId="0" fontId="8" fillId="0" borderId="14" xfId="0" applyFont="1" applyBorder="1"/>
    <xf numFmtId="0" fontId="10" fillId="0" borderId="17" xfId="0" applyFont="1" applyBorder="1" applyAlignment="1">
      <alignment vertical="center"/>
    </xf>
    <xf numFmtId="0" fontId="4" fillId="0" borderId="17" xfId="0" applyFont="1" applyBorder="1"/>
    <xf numFmtId="0" fontId="4" fillId="0" borderId="1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0" fillId="0" borderId="14" xfId="0" applyFont="1" applyBorder="1" applyAlignment="1">
      <alignment vertical="center"/>
    </xf>
    <xf numFmtId="0" fontId="4" fillId="0" borderId="14" xfId="0" applyFont="1" applyBorder="1"/>
    <xf numFmtId="4" fontId="2" fillId="0" borderId="17" xfId="0" applyNumberFormat="1" applyFont="1" applyBorder="1" applyAlignment="1">
      <alignment horizontal="center"/>
    </xf>
    <xf numFmtId="0" fontId="10" fillId="0" borderId="18" xfId="0" applyFont="1" applyBorder="1"/>
    <xf numFmtId="0" fontId="16" fillId="0" borderId="19" xfId="0" applyFont="1" applyBorder="1" applyAlignment="1" applyProtection="1">
      <alignment horizontal="center" vertical="center"/>
      <protection locked="0"/>
    </xf>
    <xf numFmtId="2" fontId="16" fillId="0" borderId="20" xfId="0" applyNumberFormat="1" applyFont="1" applyBorder="1" applyAlignment="1" applyProtection="1">
      <alignment horizontal="center" vertical="center"/>
      <protection locked="0"/>
    </xf>
    <xf numFmtId="0" fontId="0" fillId="0" borderId="2" xfId="0" applyBorder="1"/>
    <xf numFmtId="0" fontId="0" fillId="0" borderId="4" xfId="0" applyBorder="1"/>
    <xf numFmtId="0" fontId="12" fillId="3" borderId="0" xfId="0" applyFont="1" applyFill="1" applyAlignment="1">
      <alignment horizontal="center"/>
    </xf>
    <xf numFmtId="0" fontId="22" fillId="0" borderId="0" xfId="0" applyFont="1"/>
    <xf numFmtId="0" fontId="0" fillId="0" borderId="0" xfId="0" applyAlignment="1">
      <alignment vertical="top"/>
    </xf>
    <xf numFmtId="49" fontId="7" fillId="0" borderId="1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4" borderId="0" xfId="0" applyFont="1" applyFill="1" applyAlignment="1">
      <alignment horizontal="center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1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49" fontId="12" fillId="0" borderId="15" xfId="0" applyNumberFormat="1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49" fontId="12" fillId="0" borderId="18" xfId="0" applyNumberFormat="1" applyFont="1" applyBorder="1" applyAlignment="1">
      <alignment vertical="center"/>
    </xf>
    <xf numFmtId="49" fontId="12" fillId="0" borderId="0" xfId="0" applyNumberFormat="1" applyFont="1" applyAlignment="1">
      <alignment vertical="center"/>
    </xf>
    <xf numFmtId="0" fontId="12" fillId="0" borderId="12" xfId="0" applyFont="1" applyBorder="1"/>
    <xf numFmtId="0" fontId="9" fillId="0" borderId="13" xfId="0" applyFont="1" applyBorder="1"/>
    <xf numFmtId="0" fontId="12" fillId="0" borderId="5" xfId="0" applyFont="1" applyBorder="1"/>
    <xf numFmtId="0" fontId="9" fillId="0" borderId="15" xfId="0" applyFont="1" applyBorder="1"/>
    <xf numFmtId="0" fontId="12" fillId="0" borderId="16" xfId="0" applyFont="1" applyBorder="1"/>
    <xf numFmtId="0" fontId="9" fillId="0" borderId="18" xfId="0" applyFont="1" applyBorder="1"/>
    <xf numFmtId="0" fontId="9" fillId="0" borderId="0" xfId="0" applyFont="1"/>
    <xf numFmtId="0" fontId="6" fillId="0" borderId="0" xfId="0" applyFont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4" xfId="0" applyFont="1" applyBorder="1"/>
    <xf numFmtId="0" fontId="6" fillId="0" borderId="0" xfId="0" applyFont="1"/>
    <xf numFmtId="0" fontId="6" fillId="0" borderId="17" xfId="0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 vertical="center"/>
    </xf>
    <xf numFmtId="166" fontId="9" fillId="0" borderId="0" xfId="0" applyNumberFormat="1" applyFont="1" applyAlignment="1" applyProtection="1">
      <alignment horizontal="center" vertical="center"/>
      <protection locked="0"/>
    </xf>
    <xf numFmtId="2" fontId="12" fillId="0" borderId="0" xfId="0" applyNumberFormat="1" applyFont="1" applyAlignment="1" applyProtection="1">
      <alignment horizontal="center" vertical="center"/>
      <protection locked="0"/>
    </xf>
    <xf numFmtId="2" fontId="9" fillId="0" borderId="15" xfId="0" applyNumberFormat="1" applyFont="1" applyBorder="1" applyAlignment="1">
      <alignment horizontal="left" vertical="center"/>
    </xf>
    <xf numFmtId="2" fontId="9" fillId="0" borderId="18" xfId="0" applyNumberFormat="1" applyFont="1" applyBorder="1" applyAlignment="1">
      <alignment horizontal="left" vertical="center"/>
    </xf>
    <xf numFmtId="0" fontId="9" fillId="0" borderId="12" xfId="0" applyFont="1" applyBorder="1"/>
    <xf numFmtId="0" fontId="12" fillId="0" borderId="5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9" fillId="0" borderId="6" xfId="0" applyFont="1" applyBorder="1" applyAlignment="1" applyProtection="1">
      <alignment horizontal="center" vertical="center"/>
      <protection locked="0"/>
    </xf>
    <xf numFmtId="166" fontId="9" fillId="0" borderId="21" xfId="0" applyNumberFormat="1" applyFont="1" applyBorder="1" applyAlignment="1" applyProtection="1">
      <alignment horizontal="center" vertical="center"/>
      <protection locked="0"/>
    </xf>
    <xf numFmtId="0" fontId="26" fillId="0" borderId="6" xfId="0" applyFont="1" applyBorder="1" applyAlignment="1" applyProtection="1">
      <alignment horizontal="center" vertical="center"/>
      <protection locked="0"/>
    </xf>
    <xf numFmtId="166" fontId="26" fillId="0" borderId="21" xfId="0" applyNumberFormat="1" applyFont="1" applyBorder="1" applyAlignment="1" applyProtection="1">
      <alignment horizontal="center" vertical="center"/>
      <protection locked="0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9" fontId="3" fillId="0" borderId="15" xfId="0" applyNumberFormat="1" applyFont="1" applyBorder="1" applyAlignment="1">
      <alignment horizontal="right" vertical="center"/>
    </xf>
    <xf numFmtId="0" fontId="12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2" fontId="9" fillId="0" borderId="13" xfId="0" applyNumberFormat="1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24" fillId="0" borderId="0" xfId="0" applyFont="1"/>
    <xf numFmtId="0" fontId="28" fillId="0" borderId="0" xfId="0" applyFont="1" applyAlignment="1">
      <alignment vertical="center"/>
    </xf>
    <xf numFmtId="0" fontId="12" fillId="5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/>
    </xf>
    <xf numFmtId="0" fontId="12" fillId="6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/>
    </xf>
    <xf numFmtId="0" fontId="12" fillId="0" borderId="15" xfId="0" applyFont="1" applyBorder="1" applyAlignment="1">
      <alignment vertical="center"/>
    </xf>
    <xf numFmtId="0" fontId="29" fillId="0" borderId="0" xfId="0" applyFont="1"/>
    <xf numFmtId="0" fontId="12" fillId="3" borderId="0" xfId="0" applyFont="1" applyFill="1" applyAlignment="1">
      <alignment horizontal="center" vertical="center"/>
    </xf>
    <xf numFmtId="0" fontId="12" fillId="8" borderId="0" xfId="0" applyFont="1" applyFill="1" applyAlignment="1">
      <alignment horizontal="center" vertical="center"/>
    </xf>
    <xf numFmtId="0" fontId="12" fillId="8" borderId="0" xfId="0" applyFont="1" applyFill="1" applyAlignment="1">
      <alignment horizontal="center"/>
    </xf>
    <xf numFmtId="0" fontId="12" fillId="7" borderId="0" xfId="0" applyFont="1" applyFill="1" applyAlignment="1">
      <alignment horizontal="center" vertical="center"/>
    </xf>
    <xf numFmtId="0" fontId="12" fillId="7" borderId="0" xfId="0" applyFont="1" applyFill="1" applyAlignment="1">
      <alignment horizontal="center"/>
    </xf>
    <xf numFmtId="0" fontId="30" fillId="0" borderId="0" xfId="0" applyFont="1" applyAlignment="1">
      <alignment horizontal="center"/>
    </xf>
    <xf numFmtId="0" fontId="0" fillId="0" borderId="6" xfId="0" applyBorder="1"/>
    <xf numFmtId="0" fontId="0" fillId="0" borderId="21" xfId="0" applyBorder="1"/>
    <xf numFmtId="0" fontId="0" fillId="0" borderId="19" xfId="0" applyBorder="1"/>
    <xf numFmtId="0" fontId="0" fillId="0" borderId="20" xfId="0" applyBorder="1"/>
    <xf numFmtId="0" fontId="0" fillId="0" borderId="26" xfId="0" applyBorder="1"/>
    <xf numFmtId="0" fontId="23" fillId="0" borderId="0" xfId="0" applyFont="1"/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5" fillId="0" borderId="17" xfId="0" applyFont="1" applyBorder="1" applyAlignment="1">
      <alignment vertical="center"/>
    </xf>
    <xf numFmtId="0" fontId="35" fillId="2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35" fillId="0" borderId="22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horizontal="center"/>
    </xf>
    <xf numFmtId="49" fontId="12" fillId="0" borderId="13" xfId="0" applyNumberFormat="1" applyFont="1" applyBorder="1" applyAlignment="1">
      <alignment vertical="center"/>
    </xf>
    <xf numFmtId="0" fontId="39" fillId="0" borderId="0" xfId="0" applyFont="1" applyAlignment="1">
      <alignment horizontal="center"/>
    </xf>
    <xf numFmtId="0" fontId="0" fillId="0" borderId="5" xfId="0" applyBorder="1" applyAlignment="1">
      <alignment vertical="top"/>
    </xf>
    <xf numFmtId="0" fontId="40" fillId="0" borderId="0" xfId="0" applyFont="1"/>
    <xf numFmtId="0" fontId="3" fillId="0" borderId="0" xfId="0" applyFont="1"/>
    <xf numFmtId="0" fontId="25" fillId="0" borderId="5" xfId="0" applyFont="1" applyBorder="1" applyAlignment="1" applyProtection="1">
      <alignment vertical="center"/>
      <protection locked="0"/>
    </xf>
    <xf numFmtId="2" fontId="26" fillId="0" borderId="15" xfId="0" applyNumberFormat="1" applyFont="1" applyBorder="1" applyAlignment="1" applyProtection="1">
      <alignment horizontal="left" vertical="center"/>
      <protection locked="0"/>
    </xf>
    <xf numFmtId="0" fontId="25" fillId="0" borderId="16" xfId="0" applyFont="1" applyBorder="1" applyAlignment="1" applyProtection="1">
      <alignment vertical="center"/>
      <protection locked="0"/>
    </xf>
    <xf numFmtId="2" fontId="26" fillId="0" borderId="18" xfId="0" applyNumberFormat="1" applyFont="1" applyBorder="1" applyAlignment="1" applyProtection="1">
      <alignment horizontal="left" vertical="center"/>
      <protection locked="0"/>
    </xf>
    <xf numFmtId="0" fontId="25" fillId="0" borderId="0" xfId="0" applyFont="1" applyAlignment="1" applyProtection="1">
      <alignment vertical="center"/>
      <protection locked="0"/>
    </xf>
    <xf numFmtId="2" fontId="26" fillId="0" borderId="0" xfId="0" applyNumberFormat="1" applyFont="1" applyAlignment="1" applyProtection="1">
      <alignment horizontal="left" vertical="center"/>
      <protection locked="0"/>
    </xf>
    <xf numFmtId="0" fontId="26" fillId="0" borderId="12" xfId="0" applyFont="1" applyBorder="1" applyProtection="1">
      <protection locked="0"/>
    </xf>
    <xf numFmtId="0" fontId="26" fillId="0" borderId="13" xfId="0" applyFont="1" applyBorder="1" applyProtection="1">
      <protection locked="0"/>
    </xf>
    <xf numFmtId="0" fontId="25" fillId="0" borderId="5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6" fillId="0" borderId="5" xfId="0" applyFont="1" applyBorder="1" applyProtection="1">
      <protection locked="0"/>
    </xf>
    <xf numFmtId="4" fontId="26" fillId="0" borderId="15" xfId="0" applyNumberFormat="1" applyFont="1" applyBorder="1" applyProtection="1">
      <protection locked="0"/>
    </xf>
    <xf numFmtId="0" fontId="27" fillId="0" borderId="16" xfId="0" applyFont="1" applyBorder="1" applyProtection="1">
      <protection locked="0"/>
    </xf>
    <xf numFmtId="4" fontId="26" fillId="0" borderId="18" xfId="0" applyNumberFormat="1" applyFont="1" applyBorder="1" applyAlignment="1" applyProtection="1">
      <alignment horizont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165" fontId="26" fillId="0" borderId="0" xfId="0" applyNumberFormat="1" applyFont="1" applyAlignment="1" applyProtection="1">
      <alignment horizontal="center" vertical="center"/>
      <protection locked="0"/>
    </xf>
    <xf numFmtId="0" fontId="42" fillId="0" borderId="0" xfId="0" applyFont="1"/>
    <xf numFmtId="0" fontId="42" fillId="0" borderId="19" xfId="0" applyFont="1" applyBorder="1"/>
    <xf numFmtId="0" fontId="42" fillId="0" borderId="29" xfId="0" applyFont="1" applyBorder="1"/>
    <xf numFmtId="0" fontId="42" fillId="0" borderId="30" xfId="0" applyFont="1" applyBorder="1"/>
    <xf numFmtId="0" fontId="42" fillId="0" borderId="31" xfId="0" applyFont="1" applyBorder="1"/>
    <xf numFmtId="0" fontId="42" fillId="0" borderId="32" xfId="0" applyFont="1" applyBorder="1"/>
    <xf numFmtId="0" fontId="31" fillId="0" borderId="0" xfId="0" applyFont="1"/>
    <xf numFmtId="0" fontId="42" fillId="0" borderId="0" xfId="0" applyFont="1" applyAlignment="1">
      <alignment vertical="top" wrapText="1"/>
    </xf>
    <xf numFmtId="0" fontId="43" fillId="0" borderId="0" xfId="0" applyFont="1"/>
    <xf numFmtId="0" fontId="42" fillId="0" borderId="0" xfId="1"/>
    <xf numFmtId="0" fontId="42" fillId="0" borderId="17" xfId="1" applyBorder="1"/>
    <xf numFmtId="0" fontId="15" fillId="0" borderId="0" xfId="1" applyFont="1"/>
    <xf numFmtId="0" fontId="4" fillId="0" borderId="1" xfId="0" applyFont="1" applyBorder="1" applyAlignment="1">
      <alignment vertical="center"/>
    </xf>
    <xf numFmtId="0" fontId="35" fillId="0" borderId="14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2" fillId="0" borderId="0" xfId="0" applyFont="1" applyAlignment="1">
      <alignment vertical="center" wrapText="1"/>
    </xf>
    <xf numFmtId="0" fontId="34" fillId="0" borderId="0" xfId="0" applyFont="1" applyAlignment="1">
      <alignment vertical="center" wrapText="1"/>
    </xf>
    <xf numFmtId="4" fontId="0" fillId="0" borderId="0" xfId="0" applyNumberFormat="1"/>
    <xf numFmtId="0" fontId="5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center"/>
    </xf>
    <xf numFmtId="0" fontId="15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0" fillId="0" borderId="0" xfId="0" applyAlignment="1">
      <alignment horizontal="left" vertical="top"/>
    </xf>
    <xf numFmtId="0" fontId="11" fillId="0" borderId="0" xfId="0" applyFont="1" applyAlignment="1">
      <alignment vertical="top"/>
    </xf>
    <xf numFmtId="0" fontId="42" fillId="0" borderId="0" xfId="0" applyFont="1" applyAlignment="1">
      <alignment vertical="top"/>
    </xf>
    <xf numFmtId="4" fontId="8" fillId="0" borderId="0" xfId="0" applyNumberFormat="1" applyFont="1" applyAlignment="1">
      <alignment horizontal="center" vertical="center"/>
    </xf>
    <xf numFmtId="0" fontId="33" fillId="0" borderId="0" xfId="0" applyFont="1" applyAlignment="1">
      <alignment horizontal="center"/>
    </xf>
    <xf numFmtId="4" fontId="12" fillId="0" borderId="0" xfId="0" applyNumberFormat="1" applyFont="1" applyAlignment="1">
      <alignment horizontal="center" vertical="center"/>
    </xf>
    <xf numFmtId="167" fontId="12" fillId="0" borderId="0" xfId="0" applyNumberFormat="1" applyFont="1" applyAlignment="1">
      <alignment horizontal="center" vertical="center"/>
    </xf>
    <xf numFmtId="166" fontId="25" fillId="0" borderId="0" xfId="0" applyNumberFormat="1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left" vertical="center"/>
    </xf>
    <xf numFmtId="0" fontId="28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8" fillId="0" borderId="0" xfId="0" applyFont="1" applyAlignment="1">
      <alignment horizontal="center" vertical="top"/>
    </xf>
    <xf numFmtId="4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right"/>
    </xf>
    <xf numFmtId="0" fontId="34" fillId="0" borderId="0" xfId="0" applyFont="1" applyAlignment="1">
      <alignment horizontal="left" vertical="top" wrapText="1"/>
    </xf>
    <xf numFmtId="0" fontId="8" fillId="0" borderId="0" xfId="0" applyFont="1" applyAlignment="1">
      <alignment vertical="center" wrapText="1"/>
    </xf>
    <xf numFmtId="165" fontId="14" fillId="0" borderId="0" xfId="0" applyNumberFormat="1" applyFont="1" applyAlignment="1">
      <alignment horizontal="center" vertical="center"/>
    </xf>
    <xf numFmtId="2" fontId="14" fillId="0" borderId="0" xfId="0" applyNumberFormat="1" applyFont="1" applyAlignment="1" applyProtection="1">
      <alignment horizontal="center" vertical="center"/>
      <protection locked="0"/>
    </xf>
    <xf numFmtId="3" fontId="4" fillId="0" borderId="1" xfId="0" applyNumberFormat="1" applyFont="1" applyBorder="1" applyAlignment="1">
      <alignment horizontal="center"/>
    </xf>
    <xf numFmtId="0" fontId="3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horizontal="center"/>
    </xf>
    <xf numFmtId="0" fontId="25" fillId="0" borderId="10" xfId="0" applyFont="1" applyBorder="1" applyAlignment="1">
      <alignment vertical="center"/>
    </xf>
    <xf numFmtId="0" fontId="26" fillId="0" borderId="11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3" xfId="0" applyFont="1" applyBorder="1" applyAlignment="1">
      <alignment vertical="top"/>
    </xf>
    <xf numFmtId="0" fontId="9" fillId="0" borderId="4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5" xfId="0" applyFont="1" applyBorder="1"/>
    <xf numFmtId="0" fontId="28" fillId="0" borderId="0" xfId="0" applyFont="1" applyAlignment="1">
      <alignment vertical="top"/>
    </xf>
    <xf numFmtId="0" fontId="12" fillId="0" borderId="0" xfId="0" applyFont="1" applyAlignment="1">
      <alignment horizontal="center" vertical="top"/>
    </xf>
    <xf numFmtId="0" fontId="9" fillId="0" borderId="3" xfId="0" applyFont="1" applyBorder="1"/>
    <xf numFmtId="0" fontId="9" fillId="0" borderId="9" xfId="0" applyFont="1" applyBorder="1"/>
    <xf numFmtId="0" fontId="28" fillId="0" borderId="0" xfId="0" applyFont="1"/>
    <xf numFmtId="3" fontId="12" fillId="2" borderId="37" xfId="0" applyNumberFormat="1" applyFont="1" applyFill="1" applyBorder="1" applyAlignment="1">
      <alignment horizontal="center"/>
    </xf>
    <xf numFmtId="3" fontId="12" fillId="2" borderId="38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right"/>
    </xf>
    <xf numFmtId="0" fontId="4" fillId="0" borderId="1" xfId="0" applyFont="1" applyBorder="1"/>
    <xf numFmtId="0" fontId="3" fillId="0" borderId="1" xfId="0" applyFont="1" applyBorder="1"/>
    <xf numFmtId="3" fontId="4" fillId="2" borderId="37" xfId="0" applyNumberFormat="1" applyFont="1" applyFill="1" applyBorder="1" applyAlignment="1">
      <alignment horizontal="center"/>
    </xf>
    <xf numFmtId="3" fontId="4" fillId="2" borderId="38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5" xfId="0" applyFont="1" applyBorder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8" xfId="0" applyFont="1" applyBorder="1"/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3" fontId="3" fillId="0" borderId="1" xfId="0" applyNumberFormat="1" applyFont="1" applyBorder="1" applyAlignment="1">
      <alignment horizontal="left"/>
    </xf>
    <xf numFmtId="3" fontId="3" fillId="0" borderId="1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167" fontId="4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66" fontId="33" fillId="0" borderId="0" xfId="0" applyNumberFormat="1" applyFont="1" applyAlignment="1">
      <alignment vertical="center" wrapText="1"/>
    </xf>
    <xf numFmtId="3" fontId="46" fillId="0" borderId="0" xfId="0" applyNumberFormat="1" applyFont="1" applyAlignment="1">
      <alignment horizontal="center"/>
    </xf>
    <xf numFmtId="164" fontId="3" fillId="0" borderId="0" xfId="0" applyNumberFormat="1" applyFont="1"/>
    <xf numFmtId="3" fontId="3" fillId="0" borderId="5" xfId="0" applyNumberFormat="1" applyFont="1" applyBorder="1" applyAlignment="1">
      <alignment horizontal="center"/>
    </xf>
    <xf numFmtId="3" fontId="46" fillId="0" borderId="0" xfId="0" applyNumberFormat="1" applyFont="1" applyAlignment="1">
      <alignment horizontal="left" vertical="center" wrapText="1"/>
    </xf>
    <xf numFmtId="164" fontId="4" fillId="0" borderId="0" xfId="0" applyNumberFormat="1" applyFont="1" applyAlignment="1" applyProtection="1">
      <alignment horizontal="center" vertical="center"/>
      <protection locked="0"/>
    </xf>
    <xf numFmtId="0" fontId="33" fillId="0" borderId="0" xfId="0" applyFont="1" applyAlignment="1">
      <alignment horizontal="left"/>
    </xf>
    <xf numFmtId="3" fontId="33" fillId="0" borderId="0" xfId="0" applyNumberFormat="1" applyFont="1" applyAlignment="1">
      <alignment horizontal="left"/>
    </xf>
    <xf numFmtId="166" fontId="3" fillId="0" borderId="0" xfId="0" applyNumberFormat="1" applyFont="1" applyAlignment="1">
      <alignment horizontal="center"/>
    </xf>
    <xf numFmtId="3" fontId="33" fillId="0" borderId="0" xfId="0" applyNumberFormat="1" applyFont="1" applyAlignment="1">
      <alignment horizontal="right"/>
    </xf>
    <xf numFmtId="3" fontId="3" fillId="0" borderId="5" xfId="0" applyNumberFormat="1" applyFont="1" applyBorder="1" applyAlignment="1">
      <alignment horizontal="left"/>
    </xf>
    <xf numFmtId="0" fontId="46" fillId="0" borderId="0" xfId="0" applyFont="1" applyAlignment="1">
      <alignment vertical="center" wrapText="1"/>
    </xf>
    <xf numFmtId="3" fontId="3" fillId="0" borderId="0" xfId="0" applyNumberFormat="1" applyFont="1" applyAlignment="1">
      <alignment horizontal="left"/>
    </xf>
    <xf numFmtId="3" fontId="4" fillId="0" borderId="0" xfId="0" applyNumberFormat="1" applyFont="1" applyAlignment="1">
      <alignment vertical="center"/>
    </xf>
    <xf numFmtId="9" fontId="47" fillId="0" borderId="0" xfId="0" applyNumberFormat="1" applyFont="1" applyAlignment="1">
      <alignment horizontal="center"/>
    </xf>
    <xf numFmtId="0" fontId="46" fillId="0" borderId="0" xfId="0" applyFont="1" applyAlignment="1">
      <alignment horizontal="left" vertical="top" wrapText="1"/>
    </xf>
    <xf numFmtId="0" fontId="48" fillId="0" borderId="0" xfId="0" applyFont="1"/>
    <xf numFmtId="9" fontId="49" fillId="0" borderId="0" xfId="0" applyNumberFormat="1" applyFont="1" applyAlignment="1">
      <alignment horizontal="center" vertical="center"/>
    </xf>
    <xf numFmtId="9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 vertical="center"/>
    </xf>
    <xf numFmtId="9" fontId="47" fillId="0" borderId="0" xfId="0" applyNumberFormat="1" applyFont="1" applyAlignment="1">
      <alignment horizontal="center" vertical="center"/>
    </xf>
    <xf numFmtId="3" fontId="12" fillId="4" borderId="37" xfId="0" applyNumberFormat="1" applyFont="1" applyFill="1" applyBorder="1" applyAlignment="1">
      <alignment horizontal="center"/>
    </xf>
    <xf numFmtId="3" fontId="12" fillId="11" borderId="37" xfId="0" applyNumberFormat="1" applyFont="1" applyFill="1" applyBorder="1" applyAlignment="1">
      <alignment horizontal="center"/>
    </xf>
    <xf numFmtId="3" fontId="12" fillId="5" borderId="38" xfId="0" applyNumberFormat="1" applyFont="1" applyFill="1" applyBorder="1" applyAlignment="1">
      <alignment horizontal="center"/>
    </xf>
    <xf numFmtId="3" fontId="12" fillId="6" borderId="38" xfId="0" applyNumberFormat="1" applyFont="1" applyFill="1" applyBorder="1" applyAlignment="1">
      <alignment horizontal="center"/>
    </xf>
    <xf numFmtId="3" fontId="12" fillId="2" borderId="25" xfId="0" applyNumberFormat="1" applyFont="1" applyFill="1" applyBorder="1" applyAlignment="1">
      <alignment horizontal="center"/>
    </xf>
    <xf numFmtId="3" fontId="12" fillId="0" borderId="3" xfId="0" applyNumberFormat="1" applyFont="1" applyBorder="1" applyAlignment="1">
      <alignment horizontal="center"/>
    </xf>
    <xf numFmtId="3" fontId="12" fillId="2" borderId="28" xfId="0" applyNumberFormat="1" applyFont="1" applyFill="1" applyBorder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0" fontId="12" fillId="3" borderId="1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0" fontId="35" fillId="0" borderId="34" xfId="0" applyFont="1" applyBorder="1" applyAlignment="1">
      <alignment vertical="center"/>
    </xf>
    <xf numFmtId="0" fontId="3" fillId="0" borderId="17" xfId="0" applyFont="1" applyBorder="1"/>
    <xf numFmtId="0" fontId="4" fillId="0" borderId="41" xfId="0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0" fontId="2" fillId="0" borderId="3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3" fillId="0" borderId="17" xfId="0" applyFont="1" applyBorder="1" applyAlignment="1">
      <alignment vertical="center"/>
    </xf>
    <xf numFmtId="0" fontId="14" fillId="0" borderId="0" xfId="0" applyFont="1" applyAlignment="1" applyProtection="1">
      <alignment horizontal="center" vertical="center"/>
      <protection locked="0"/>
    </xf>
    <xf numFmtId="166" fontId="14" fillId="0" borderId="0" xfId="0" applyNumberFormat="1" applyFont="1" applyAlignment="1" applyProtection="1">
      <alignment horizontal="center" vertical="center"/>
      <protection locked="0"/>
    </xf>
    <xf numFmtId="9" fontId="14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left"/>
    </xf>
    <xf numFmtId="0" fontId="1" fillId="0" borderId="0" xfId="0" applyFont="1"/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4" fontId="8" fillId="0" borderId="0" xfId="0" applyNumberFormat="1" applyFont="1" applyAlignment="1">
      <alignment horizontal="left" vertical="center"/>
    </xf>
    <xf numFmtId="0" fontId="12" fillId="16" borderId="0" xfId="0" applyFont="1" applyFill="1" applyAlignment="1">
      <alignment horizontal="center"/>
    </xf>
    <xf numFmtId="0" fontId="12" fillId="13" borderId="0" xfId="0" applyFont="1" applyFill="1" applyAlignment="1">
      <alignment horizontal="center"/>
    </xf>
    <xf numFmtId="0" fontId="12" fillId="16" borderId="0" xfId="0" applyFont="1" applyFill="1" applyAlignment="1">
      <alignment horizontal="center" vertical="center"/>
    </xf>
    <xf numFmtId="3" fontId="12" fillId="16" borderId="37" xfId="0" applyNumberFormat="1" applyFont="1" applyFill="1" applyBorder="1" applyAlignment="1">
      <alignment horizontal="center"/>
    </xf>
    <xf numFmtId="3" fontId="12" fillId="13" borderId="37" xfId="0" applyNumberFormat="1" applyFont="1" applyFill="1" applyBorder="1" applyAlignment="1">
      <alignment horizontal="center"/>
    </xf>
    <xf numFmtId="0" fontId="8" fillId="14" borderId="0" xfId="0" applyFont="1" applyFill="1"/>
    <xf numFmtId="0" fontId="8" fillId="14" borderId="0" xfId="0" applyFont="1" applyFill="1" applyAlignment="1">
      <alignment vertical="center"/>
    </xf>
    <xf numFmtId="0" fontId="0" fillId="14" borderId="0" xfId="0" applyFill="1"/>
    <xf numFmtId="0" fontId="4" fillId="14" borderId="0" xfId="0" applyFont="1" applyFill="1" applyAlignment="1">
      <alignment vertical="center"/>
    </xf>
    <xf numFmtId="4" fontId="8" fillId="14" borderId="0" xfId="0" applyNumberFormat="1" applyFont="1" applyFill="1" applyAlignment="1">
      <alignment vertical="center"/>
    </xf>
    <xf numFmtId="0" fontId="7" fillId="14" borderId="0" xfId="0" applyFont="1" applyFill="1"/>
    <xf numFmtId="0" fontId="8" fillId="17" borderId="0" xfId="0" applyFont="1" applyFill="1"/>
    <xf numFmtId="0" fontId="8" fillId="17" borderId="0" xfId="0" applyFont="1" applyFill="1" applyAlignment="1">
      <alignment vertical="center"/>
    </xf>
    <xf numFmtId="0" fontId="0" fillId="17" borderId="0" xfId="0" applyFill="1"/>
    <xf numFmtId="0" fontId="4" fillId="17" borderId="0" xfId="0" applyFont="1" applyFill="1" applyAlignment="1">
      <alignment vertical="center"/>
    </xf>
    <xf numFmtId="4" fontId="8" fillId="17" borderId="0" xfId="0" applyNumberFormat="1" applyFont="1" applyFill="1" applyAlignment="1">
      <alignment vertical="center"/>
    </xf>
    <xf numFmtId="0" fontId="7" fillId="17" borderId="0" xfId="0" applyFont="1" applyFill="1"/>
    <xf numFmtId="0" fontId="0" fillId="18" borderId="0" xfId="0" applyFill="1"/>
    <xf numFmtId="0" fontId="8" fillId="18" borderId="0" xfId="0" applyFont="1" applyFill="1"/>
    <xf numFmtId="0" fontId="8" fillId="18" borderId="0" xfId="0" applyFont="1" applyFill="1" applyAlignment="1">
      <alignment vertical="center"/>
    </xf>
    <xf numFmtId="0" fontId="4" fillId="18" borderId="0" xfId="0" applyFont="1" applyFill="1" applyAlignment="1">
      <alignment vertical="center"/>
    </xf>
    <xf numFmtId="4" fontId="8" fillId="18" borderId="0" xfId="0" applyNumberFormat="1" applyFont="1" applyFill="1" applyAlignment="1">
      <alignment vertical="center"/>
    </xf>
    <xf numFmtId="0" fontId="7" fillId="18" borderId="0" xfId="0" applyFont="1" applyFill="1"/>
    <xf numFmtId="0" fontId="50" fillId="0" borderId="0" xfId="0" applyFont="1"/>
    <xf numFmtId="0" fontId="35" fillId="15" borderId="22" xfId="0" applyFont="1" applyFill="1" applyBorder="1" applyAlignment="1">
      <alignment vertical="center"/>
    </xf>
    <xf numFmtId="0" fontId="12" fillId="9" borderId="0" xfId="0" applyFont="1" applyFill="1" applyAlignment="1">
      <alignment horizontal="center" vertical="center"/>
    </xf>
    <xf numFmtId="0" fontId="35" fillId="9" borderId="22" xfId="0" applyFont="1" applyFill="1" applyBorder="1" applyAlignment="1">
      <alignment vertical="center"/>
    </xf>
    <xf numFmtId="0" fontId="12" fillId="9" borderId="0" xfId="0" applyFont="1" applyFill="1" applyAlignment="1">
      <alignment horizontal="center"/>
    </xf>
    <xf numFmtId="0" fontId="35" fillId="14" borderId="22" xfId="0" applyFont="1" applyFill="1" applyBorder="1" applyAlignment="1">
      <alignment vertical="center"/>
    </xf>
    <xf numFmtId="0" fontId="51" fillId="0" borderId="0" xfId="0" applyFont="1" applyAlignment="1">
      <alignment vertical="center"/>
    </xf>
    <xf numFmtId="0" fontId="35" fillId="17" borderId="22" xfId="0" applyFont="1" applyFill="1" applyBorder="1" applyAlignment="1">
      <alignment vertical="center"/>
    </xf>
    <xf numFmtId="0" fontId="35" fillId="18" borderId="22" xfId="0" applyFont="1" applyFill="1" applyBorder="1" applyAlignment="1">
      <alignment vertical="center"/>
    </xf>
    <xf numFmtId="0" fontId="35" fillId="16" borderId="22" xfId="0" applyFont="1" applyFill="1" applyBorder="1" applyAlignment="1">
      <alignment vertical="center"/>
    </xf>
    <xf numFmtId="0" fontId="35" fillId="13" borderId="22" xfId="0" applyFont="1" applyFill="1" applyBorder="1" applyAlignment="1">
      <alignment vertical="center"/>
    </xf>
    <xf numFmtId="0" fontId="12" fillId="0" borderId="15" xfId="0" quotePrefix="1" applyFont="1" applyBorder="1" applyAlignment="1">
      <alignment vertical="center"/>
    </xf>
    <xf numFmtId="49" fontId="12" fillId="0" borderId="15" xfId="0" quotePrefix="1" applyNumberFormat="1" applyFont="1" applyBorder="1" applyAlignment="1">
      <alignment vertical="center"/>
    </xf>
    <xf numFmtId="0" fontId="8" fillId="15" borderId="0" xfId="0" applyFont="1" applyFill="1" applyAlignment="1">
      <alignment vertical="top"/>
    </xf>
    <xf numFmtId="1" fontId="12" fillId="3" borderId="38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2" fillId="0" borderId="5" xfId="0" applyFont="1" applyFill="1" applyBorder="1" applyAlignment="1">
      <alignment vertical="center"/>
    </xf>
    <xf numFmtId="2" fontId="9" fillId="0" borderId="15" xfId="0" applyNumberFormat="1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center" vertical="center"/>
    </xf>
    <xf numFmtId="0" fontId="4" fillId="0" borderId="0" xfId="0" applyFont="1" applyBorder="1"/>
    <xf numFmtId="0" fontId="0" fillId="0" borderId="0" xfId="0" applyBorder="1"/>
    <xf numFmtId="4" fontId="2" fillId="0" borderId="0" xfId="0" applyNumberFormat="1" applyFont="1" applyBorder="1" applyAlignment="1">
      <alignment horizontal="center"/>
    </xf>
    <xf numFmtId="0" fontId="10" fillId="0" borderId="0" xfId="0" applyFont="1" applyBorder="1"/>
    <xf numFmtId="0" fontId="27" fillId="0" borderId="0" xfId="0" applyFont="1" applyBorder="1" applyProtection="1">
      <protection locked="0"/>
    </xf>
    <xf numFmtId="4" fontId="26" fillId="0" borderId="0" xfId="0" applyNumberFormat="1" applyFont="1" applyBorder="1" applyAlignment="1" applyProtection="1">
      <alignment horizontal="center"/>
      <protection locked="0"/>
    </xf>
    <xf numFmtId="0" fontId="12" fillId="0" borderId="12" xfId="0" applyFont="1" applyFill="1" applyBorder="1"/>
    <xf numFmtId="0" fontId="9" fillId="0" borderId="13" xfId="0" applyFont="1" applyFill="1" applyBorder="1"/>
    <xf numFmtId="0" fontId="0" fillId="0" borderId="0" xfId="0" applyFill="1" applyBorder="1"/>
    <xf numFmtId="0" fontId="0" fillId="0" borderId="12" xfId="0" applyFill="1" applyBorder="1"/>
    <xf numFmtId="0" fontId="0" fillId="0" borderId="14" xfId="0" applyFill="1" applyBorder="1"/>
    <xf numFmtId="0" fontId="3" fillId="0" borderId="14" xfId="0" applyFont="1" applyFill="1" applyBorder="1"/>
    <xf numFmtId="0" fontId="10" fillId="0" borderId="14" xfId="0" applyFont="1" applyFill="1" applyBorder="1" applyAlignment="1">
      <alignment vertical="center"/>
    </xf>
    <xf numFmtId="0" fontId="4" fillId="0" borderId="14" xfId="0" applyFont="1" applyFill="1" applyBorder="1"/>
    <xf numFmtId="0" fontId="0" fillId="0" borderId="13" xfId="0" applyFill="1" applyBorder="1"/>
    <xf numFmtId="0" fontId="12" fillId="0" borderId="0" xfId="0" applyFont="1" applyFill="1" applyBorder="1" applyAlignment="1">
      <alignment horizontal="center" vertical="center"/>
    </xf>
    <xf numFmtId="0" fontId="25" fillId="0" borderId="12" xfId="0" applyFont="1" applyFill="1" applyBorder="1" applyAlignment="1" applyProtection="1">
      <alignment horizontal="center" vertical="center"/>
      <protection locked="0"/>
    </xf>
    <xf numFmtId="0" fontId="25" fillId="0" borderId="13" xfId="0" applyFont="1" applyFill="1" applyBorder="1" applyAlignment="1" applyProtection="1">
      <alignment horizontal="center" vertical="center"/>
      <protection locked="0"/>
    </xf>
    <xf numFmtId="49" fontId="12" fillId="0" borderId="15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4" fillId="0" borderId="5" xfId="0" applyFont="1" applyFill="1" applyBorder="1"/>
    <xf numFmtId="0" fontId="3" fillId="0" borderId="15" xfId="0" applyFont="1" applyFill="1" applyBorder="1"/>
    <xf numFmtId="0" fontId="0" fillId="0" borderId="5" xfId="0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0" fillId="0" borderId="15" xfId="0" applyFill="1" applyBorder="1"/>
    <xf numFmtId="0" fontId="9" fillId="0" borderId="0" xfId="0" applyFont="1" applyFill="1" applyBorder="1"/>
    <xf numFmtId="0" fontId="26" fillId="0" borderId="5" xfId="0" applyFont="1" applyFill="1" applyBorder="1" applyProtection="1">
      <protection locked="0"/>
    </xf>
    <xf numFmtId="4" fontId="26" fillId="0" borderId="15" xfId="0" applyNumberFormat="1" applyFont="1" applyFill="1" applyBorder="1" applyProtection="1">
      <protection locked="0"/>
    </xf>
    <xf numFmtId="0" fontId="12" fillId="0" borderId="5" xfId="0" applyFont="1" applyFill="1" applyBorder="1"/>
    <xf numFmtId="49" fontId="3" fillId="0" borderId="15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35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" fontId="9" fillId="0" borderId="15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0" fontId="0" fillId="0" borderId="37" xfId="0" applyBorder="1"/>
    <xf numFmtId="0" fontId="9" fillId="0" borderId="12" xfId="0" applyFont="1" applyFill="1" applyBorder="1"/>
    <xf numFmtId="0" fontId="12" fillId="0" borderId="37" xfId="0" applyFont="1" applyFill="1" applyBorder="1" applyAlignment="1">
      <alignment horizontal="center" vertical="center"/>
    </xf>
    <xf numFmtId="0" fontId="12" fillId="0" borderId="16" xfId="0" applyFont="1" applyFill="1" applyBorder="1"/>
    <xf numFmtId="0" fontId="9" fillId="0" borderId="18" xfId="0" applyFont="1" applyFill="1" applyBorder="1"/>
    <xf numFmtId="0" fontId="0" fillId="0" borderId="16" xfId="0" applyFill="1" applyBorder="1"/>
    <xf numFmtId="0" fontId="0" fillId="0" borderId="17" xfId="0" applyFill="1" applyBorder="1"/>
    <xf numFmtId="0" fontId="3" fillId="0" borderId="17" xfId="0" applyFont="1" applyFill="1" applyBorder="1"/>
    <xf numFmtId="0" fontId="8" fillId="0" borderId="17" xfId="0" applyFont="1" applyFill="1" applyBorder="1"/>
    <xf numFmtId="0" fontId="0" fillId="0" borderId="18" xfId="0" applyFill="1" applyBorder="1"/>
    <xf numFmtId="0" fontId="12" fillId="0" borderId="18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0" xfId="0" applyFont="1" applyBorder="1"/>
    <xf numFmtId="0" fontId="9" fillId="0" borderId="0" xfId="0" applyFont="1" applyBorder="1"/>
    <xf numFmtId="0" fontId="6" fillId="0" borderId="0" xfId="0" applyFont="1" applyBorder="1"/>
    <xf numFmtId="0" fontId="8" fillId="0" borderId="0" xfId="0" applyFont="1" applyBorder="1"/>
    <xf numFmtId="0" fontId="12" fillId="0" borderId="0" xfId="0" applyFont="1" applyBorder="1" applyAlignment="1">
      <alignment horizontal="center" vertical="center"/>
    </xf>
    <xf numFmtId="0" fontId="8" fillId="9" borderId="0" xfId="0" applyFont="1" applyFill="1" applyBorder="1"/>
    <xf numFmtId="0" fontId="8" fillId="9" borderId="0" xfId="0" applyFont="1" applyFill="1" applyBorder="1" applyAlignment="1">
      <alignment vertical="center"/>
    </xf>
    <xf numFmtId="0" fontId="0" fillId="9" borderId="0" xfId="0" applyFill="1" applyBorder="1"/>
    <xf numFmtId="0" fontId="4" fillId="9" borderId="0" xfId="0" applyFont="1" applyFill="1" applyBorder="1" applyAlignment="1">
      <alignment vertical="center"/>
    </xf>
    <xf numFmtId="4" fontId="8" fillId="9" borderId="0" xfId="0" applyNumberFormat="1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0" xfId="0" applyBorder="1" applyAlignment="1">
      <alignment vertical="center"/>
    </xf>
    <xf numFmtId="166" fontId="9" fillId="0" borderId="0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vertical="center"/>
    </xf>
    <xf numFmtId="0" fontId="7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0" fontId="24" fillId="0" borderId="0" xfId="0" applyFont="1" applyFill="1" applyBorder="1"/>
    <xf numFmtId="4" fontId="9" fillId="0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" fillId="0" borderId="0" xfId="0" applyFont="1" applyBorder="1"/>
    <xf numFmtId="0" fontId="10" fillId="0" borderId="0" xfId="0" applyFont="1" applyBorder="1" applyAlignment="1">
      <alignment vertical="center"/>
    </xf>
    <xf numFmtId="49" fontId="3" fillId="0" borderId="18" xfId="0" applyNumberFormat="1" applyFont="1" applyBorder="1" applyAlignment="1">
      <alignment horizontal="right" vertical="center"/>
    </xf>
    <xf numFmtId="0" fontId="52" fillId="0" borderId="0" xfId="0" applyFont="1" applyFill="1" applyBorder="1" applyAlignment="1">
      <alignment vertical="center"/>
    </xf>
    <xf numFmtId="3" fontId="53" fillId="0" borderId="28" xfId="0" applyNumberFormat="1" applyFont="1" applyBorder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3" fontId="12" fillId="0" borderId="28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2" fillId="0" borderId="17" xfId="0" applyFont="1" applyBorder="1" applyAlignment="1">
      <alignment horizontal="center" vertical="center"/>
    </xf>
    <xf numFmtId="0" fontId="12" fillId="0" borderId="17" xfId="0" applyFont="1" applyBorder="1"/>
    <xf numFmtId="0" fontId="9" fillId="0" borderId="17" xfId="0" applyFont="1" applyBorder="1"/>
    <xf numFmtId="0" fontId="12" fillId="0" borderId="1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9" fillId="0" borderId="17" xfId="0" applyNumberFormat="1" applyFont="1" applyBorder="1" applyAlignment="1">
      <alignment horizontal="left" vertical="center"/>
    </xf>
    <xf numFmtId="0" fontId="36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37" xfId="0" applyFill="1" applyBorder="1"/>
    <xf numFmtId="0" fontId="9" fillId="0" borderId="37" xfId="0" applyFont="1" applyFill="1" applyBorder="1"/>
    <xf numFmtId="0" fontId="29" fillId="0" borderId="0" xfId="0" applyFont="1" applyBorder="1"/>
    <xf numFmtId="0" fontId="12" fillId="0" borderId="46" xfId="0" applyFont="1" applyBorder="1" applyAlignment="1">
      <alignment vertical="center"/>
    </xf>
    <xf numFmtId="2" fontId="9" fillId="0" borderId="0" xfId="0" applyNumberFormat="1" applyFont="1" applyBorder="1" applyAlignment="1">
      <alignment horizontal="left" vertical="center"/>
    </xf>
    <xf numFmtId="49" fontId="25" fillId="0" borderId="0" xfId="0" applyNumberFormat="1" applyFont="1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42" fillId="0" borderId="0" xfId="0" applyFont="1" applyAlignment="1">
      <alignment horizontal="left" vertical="top" wrapText="1"/>
    </xf>
    <xf numFmtId="4" fontId="8" fillId="19" borderId="0" xfId="0" applyNumberFormat="1" applyFont="1" applyFill="1" applyAlignment="1">
      <alignment horizontal="center"/>
    </xf>
    <xf numFmtId="0" fontId="22" fillId="0" borderId="0" xfId="0" applyFont="1" applyAlignment="1">
      <alignment horizontal="center" wrapText="1"/>
    </xf>
    <xf numFmtId="0" fontId="22" fillId="9" borderId="0" xfId="0" applyFont="1" applyFill="1" applyAlignment="1">
      <alignment horizontal="center" wrapText="1"/>
    </xf>
    <xf numFmtId="0" fontId="9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2" fillId="0" borderId="0" xfId="1"/>
    <xf numFmtId="0" fontId="14" fillId="0" borderId="0" xfId="1" applyFont="1"/>
    <xf numFmtId="0" fontId="14" fillId="9" borderId="0" xfId="1" applyFont="1" applyFill="1"/>
    <xf numFmtId="0" fontId="42" fillId="0" borderId="22" xfId="1" applyBorder="1" applyAlignment="1">
      <alignment horizontal="left" wrapText="1"/>
    </xf>
    <xf numFmtId="0" fontId="42" fillId="0" borderId="23" xfId="1" applyBorder="1" applyAlignment="1">
      <alignment horizontal="left" wrapText="1"/>
    </xf>
    <xf numFmtId="0" fontId="42" fillId="0" borderId="34" xfId="1" applyBorder="1" applyAlignment="1">
      <alignment horizontal="left" wrapText="1"/>
    </xf>
    <xf numFmtId="0" fontId="42" fillId="0" borderId="24" xfId="1" applyBorder="1" applyAlignment="1">
      <alignment horizontal="left" wrapText="1"/>
    </xf>
    <xf numFmtId="0" fontId="42" fillId="0" borderId="25" xfId="1" applyBorder="1" applyAlignment="1">
      <alignment horizontal="left" wrapText="1"/>
    </xf>
    <xf numFmtId="0" fontId="42" fillId="0" borderId="35" xfId="1" applyBorder="1" applyAlignment="1">
      <alignment horizontal="left" wrapText="1"/>
    </xf>
    <xf numFmtId="0" fontId="42" fillId="0" borderId="27" xfId="1" applyBorder="1" applyAlignment="1">
      <alignment horizontal="left" wrapText="1"/>
    </xf>
    <xf numFmtId="0" fontId="42" fillId="0" borderId="36" xfId="1" applyBorder="1" applyAlignment="1">
      <alignment horizontal="left" wrapText="1"/>
    </xf>
    <xf numFmtId="0" fontId="44" fillId="0" borderId="23" xfId="1" applyFont="1" applyBorder="1" applyAlignment="1">
      <alignment horizontal="center" vertical="center"/>
    </xf>
    <xf numFmtId="0" fontId="44" fillId="0" borderId="34" xfId="1" applyFont="1" applyBorder="1" applyAlignment="1">
      <alignment horizontal="center" vertical="center"/>
    </xf>
    <xf numFmtId="0" fontId="44" fillId="0" borderId="24" xfId="1" applyFont="1" applyBorder="1" applyAlignment="1">
      <alignment horizontal="center" vertical="center"/>
    </xf>
    <xf numFmtId="0" fontId="14" fillId="0" borderId="0" xfId="1" applyFont="1" applyAlignment="1">
      <alignment horizontal="left" vertical="center" wrapText="1"/>
    </xf>
    <xf numFmtId="0" fontId="14" fillId="0" borderId="0" xfId="1" applyFont="1" applyAlignment="1">
      <alignment horizontal="left" vertical="center"/>
    </xf>
    <xf numFmtId="0" fontId="15" fillId="0" borderId="28" xfId="1" applyFont="1" applyBorder="1" applyAlignment="1">
      <alignment horizontal="center" vertical="center"/>
    </xf>
    <xf numFmtId="0" fontId="15" fillId="0" borderId="10" xfId="1" applyFont="1" applyBorder="1" applyAlignment="1">
      <alignment horizontal="center" vertical="center"/>
    </xf>
    <xf numFmtId="0" fontId="15" fillId="0" borderId="11" xfId="1" applyFont="1" applyBorder="1" applyAlignment="1">
      <alignment horizontal="center" vertical="center"/>
    </xf>
    <xf numFmtId="0" fontId="15" fillId="0" borderId="33" xfId="1" applyFont="1" applyBorder="1" applyAlignment="1">
      <alignment horizontal="center" vertical="center"/>
    </xf>
    <xf numFmtId="4" fontId="4" fillId="12" borderId="42" xfId="0" applyNumberFormat="1" applyFont="1" applyFill="1" applyBorder="1" applyAlignment="1">
      <alignment horizontal="right" vertical="center"/>
    </xf>
    <xf numFmtId="4" fontId="4" fillId="12" borderId="43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28" fillId="0" borderId="5" xfId="0" applyFont="1" applyBorder="1" applyAlignment="1">
      <alignment horizontal="center"/>
    </xf>
    <xf numFmtId="0" fontId="28" fillId="0" borderId="0" xfId="0" applyFont="1" applyAlignment="1">
      <alignment horizontal="center"/>
    </xf>
    <xf numFmtId="4" fontId="4" fillId="10" borderId="42" xfId="0" applyNumberFormat="1" applyFont="1" applyFill="1" applyBorder="1" applyAlignment="1" applyProtection="1">
      <alignment horizontal="center" vertical="center"/>
      <protection locked="0"/>
    </xf>
    <xf numFmtId="4" fontId="4" fillId="10" borderId="43" xfId="0" applyNumberFormat="1" applyFont="1" applyFill="1" applyBorder="1" applyAlignment="1" applyProtection="1">
      <alignment horizontal="center" vertical="center"/>
      <protection locked="0"/>
    </xf>
    <xf numFmtId="4" fontId="4" fillId="2" borderId="42" xfId="0" applyNumberFormat="1" applyFont="1" applyFill="1" applyBorder="1" applyAlignment="1">
      <alignment horizontal="right" vertical="center"/>
    </xf>
    <xf numFmtId="4" fontId="4" fillId="2" borderId="43" xfId="0" applyNumberFormat="1" applyFont="1" applyFill="1" applyBorder="1" applyAlignment="1">
      <alignment horizontal="right" vertical="center"/>
    </xf>
    <xf numFmtId="3" fontId="46" fillId="0" borderId="39" xfId="0" applyNumberFormat="1" applyFont="1" applyBorder="1" applyAlignment="1">
      <alignment horizontal="left" vertical="center" wrapText="1"/>
    </xf>
    <xf numFmtId="3" fontId="46" fillId="0" borderId="44" xfId="0" applyNumberFormat="1" applyFont="1" applyBorder="1" applyAlignment="1">
      <alignment horizontal="left" vertical="center" wrapText="1"/>
    </xf>
    <xf numFmtId="3" fontId="46" fillId="0" borderId="40" xfId="0" applyNumberFormat="1" applyFont="1" applyBorder="1" applyAlignment="1">
      <alignment horizontal="left" vertical="center" wrapText="1"/>
    </xf>
    <xf numFmtId="3" fontId="46" fillId="0" borderId="45" xfId="0" applyNumberFormat="1" applyFont="1" applyBorder="1" applyAlignment="1">
      <alignment horizontal="left" vertical="center" wrapText="1"/>
    </xf>
    <xf numFmtId="164" fontId="4" fillId="10" borderId="42" xfId="0" applyNumberFormat="1" applyFont="1" applyFill="1" applyBorder="1" applyAlignment="1" applyProtection="1">
      <alignment horizontal="center" vertical="center"/>
      <protection locked="0"/>
    </xf>
    <xf numFmtId="164" fontId="4" fillId="10" borderId="43" xfId="0" applyNumberFormat="1" applyFont="1" applyFill="1" applyBorder="1" applyAlignment="1" applyProtection="1">
      <alignment horizontal="center" vertical="center"/>
      <protection locked="0"/>
    </xf>
    <xf numFmtId="2" fontId="4" fillId="0" borderId="0" xfId="0" applyNumberFormat="1" applyFont="1" applyAlignment="1">
      <alignment horizontal="left" vertical="center"/>
    </xf>
    <xf numFmtId="14" fontId="25" fillId="0" borderId="11" xfId="0" applyNumberFormat="1" applyFont="1" applyBorder="1" applyAlignment="1">
      <alignment horizontal="right" vertical="center"/>
    </xf>
    <xf numFmtId="14" fontId="25" fillId="0" borderId="33" xfId="0" applyNumberFormat="1" applyFont="1" applyBorder="1" applyAlignment="1">
      <alignment horizontal="right" vertical="center"/>
    </xf>
    <xf numFmtId="49" fontId="8" fillId="0" borderId="1" xfId="0" applyNumberFormat="1" applyFont="1" applyBorder="1" applyAlignment="1">
      <alignment horizontal="right" vertical="center"/>
    </xf>
    <xf numFmtId="49" fontId="8" fillId="0" borderId="21" xfId="0" applyNumberFormat="1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20" xfId="0" applyFont="1" applyBorder="1" applyAlignment="1">
      <alignment horizontal="right" vertical="center"/>
    </xf>
    <xf numFmtId="14" fontId="12" fillId="0" borderId="11" xfId="0" applyNumberFormat="1" applyFont="1" applyBorder="1" applyAlignment="1">
      <alignment horizontal="right" vertical="center"/>
    </xf>
    <xf numFmtId="14" fontId="12" fillId="0" borderId="33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12" fillId="0" borderId="0" xfId="0" applyFont="1" applyAlignment="1">
      <alignment horizontal="center"/>
    </xf>
    <xf numFmtId="0" fontId="25" fillId="3" borderId="19" xfId="0" applyFont="1" applyFill="1" applyBorder="1" applyAlignment="1" applyProtection="1">
      <alignment horizontal="center" vertical="center"/>
      <protection locked="0"/>
    </xf>
    <xf numFmtId="0" fontId="25" fillId="3" borderId="20" xfId="0" applyFont="1" applyFill="1" applyBorder="1" applyAlignment="1" applyProtection="1">
      <alignment horizontal="center" vertical="center"/>
      <protection locked="0"/>
    </xf>
    <xf numFmtId="0" fontId="25" fillId="15" borderId="5" xfId="0" applyFont="1" applyFill="1" applyBorder="1" applyAlignment="1" applyProtection="1">
      <alignment horizontal="center" vertical="center"/>
      <protection locked="0"/>
    </xf>
    <xf numFmtId="0" fontId="25" fillId="15" borderId="15" xfId="0" applyFont="1" applyFill="1" applyBorder="1" applyAlignment="1" applyProtection="1">
      <alignment horizontal="center" vertical="center"/>
      <protection locked="0"/>
    </xf>
    <xf numFmtId="49" fontId="15" fillId="0" borderId="1" xfId="0" applyNumberFormat="1" applyFont="1" applyBorder="1" applyAlignment="1">
      <alignment horizontal="right" vertical="center"/>
    </xf>
    <xf numFmtId="49" fontId="15" fillId="0" borderId="21" xfId="0" applyNumberFormat="1" applyFont="1" applyBorder="1" applyAlignment="1">
      <alignment horizontal="right" vertical="center"/>
    </xf>
    <xf numFmtId="0" fontId="8" fillId="15" borderId="0" xfId="0" applyFont="1" applyFill="1" applyAlignment="1">
      <alignment horizontal="left" vertical="top" wrapText="1"/>
    </xf>
    <xf numFmtId="0" fontId="25" fillId="9" borderId="19" xfId="0" applyFont="1" applyFill="1" applyBorder="1" applyAlignment="1" applyProtection="1">
      <alignment horizontal="center" vertical="center"/>
      <protection locked="0"/>
    </xf>
    <xf numFmtId="0" fontId="25" fillId="9" borderId="20" xfId="0" applyFont="1" applyFill="1" applyBorder="1" applyAlignment="1" applyProtection="1">
      <alignment horizontal="center" vertical="center"/>
      <protection locked="0"/>
    </xf>
    <xf numFmtId="0" fontId="12" fillId="9" borderId="5" xfId="0" applyFont="1" applyFill="1" applyBorder="1" applyAlignment="1">
      <alignment horizontal="center" vertical="center"/>
    </xf>
    <xf numFmtId="0" fontId="12" fillId="9" borderId="1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right" vertical="center"/>
    </xf>
    <xf numFmtId="0" fontId="15" fillId="0" borderId="21" xfId="0" applyFont="1" applyBorder="1" applyAlignment="1">
      <alignment horizontal="right" vertical="center"/>
    </xf>
    <xf numFmtId="0" fontId="8" fillId="9" borderId="0" xfId="0" applyFont="1" applyFill="1" applyAlignment="1">
      <alignment horizontal="left"/>
    </xf>
    <xf numFmtId="0" fontId="12" fillId="14" borderId="5" xfId="0" applyFont="1" applyFill="1" applyBorder="1" applyAlignment="1">
      <alignment horizontal="center" vertical="center"/>
    </xf>
    <xf numFmtId="0" fontId="12" fillId="14" borderId="15" xfId="0" applyFont="1" applyFill="1" applyBorder="1" applyAlignment="1">
      <alignment horizontal="center" vertical="center"/>
    </xf>
    <xf numFmtId="0" fontId="25" fillId="8" borderId="19" xfId="0" applyFont="1" applyFill="1" applyBorder="1" applyAlignment="1" applyProtection="1">
      <alignment horizontal="center" vertical="center"/>
      <protection locked="0"/>
    </xf>
    <xf numFmtId="0" fontId="25" fillId="8" borderId="20" xfId="0" applyFont="1" applyFill="1" applyBorder="1" applyAlignment="1" applyProtection="1">
      <alignment horizontal="center" vertical="center"/>
      <protection locked="0"/>
    </xf>
    <xf numFmtId="0" fontId="25" fillId="5" borderId="19" xfId="0" applyFont="1" applyFill="1" applyBorder="1" applyAlignment="1" applyProtection="1">
      <alignment horizontal="center" vertical="center"/>
      <protection locked="0"/>
    </xf>
    <xf numFmtId="0" fontId="25" fillId="5" borderId="20" xfId="0" applyFont="1" applyFill="1" applyBorder="1" applyAlignment="1" applyProtection="1">
      <alignment horizontal="center" vertical="center"/>
      <protection locked="0"/>
    </xf>
    <xf numFmtId="0" fontId="12" fillId="17" borderId="5" xfId="0" applyFont="1" applyFill="1" applyBorder="1" applyAlignment="1">
      <alignment horizontal="center" vertical="center"/>
    </xf>
    <xf numFmtId="0" fontId="12" fillId="17" borderId="15" xfId="0" applyFont="1" applyFill="1" applyBorder="1" applyAlignment="1">
      <alignment horizontal="center" vertical="center"/>
    </xf>
    <xf numFmtId="0" fontId="25" fillId="18" borderId="19" xfId="0" applyFont="1" applyFill="1" applyBorder="1" applyAlignment="1" applyProtection="1">
      <alignment horizontal="center" vertical="center"/>
      <protection locked="0"/>
    </xf>
    <xf numFmtId="0" fontId="25" fillId="18" borderId="20" xfId="0" applyFont="1" applyFill="1" applyBorder="1" applyAlignment="1" applyProtection="1">
      <alignment horizontal="center" vertical="center"/>
      <protection locked="0"/>
    </xf>
    <xf numFmtId="0" fontId="12" fillId="18" borderId="5" xfId="0" applyFont="1" applyFill="1" applyBorder="1" applyAlignment="1">
      <alignment horizontal="center" vertical="center"/>
    </xf>
    <xf numFmtId="0" fontId="12" fillId="18" borderId="15" xfId="0" applyFont="1" applyFill="1" applyBorder="1" applyAlignment="1">
      <alignment horizontal="center" vertical="center"/>
    </xf>
    <xf numFmtId="0" fontId="25" fillId="16" borderId="19" xfId="0" applyFont="1" applyFill="1" applyBorder="1" applyAlignment="1" applyProtection="1">
      <alignment horizontal="center" vertical="center"/>
      <protection locked="0"/>
    </xf>
    <xf numFmtId="0" fontId="25" fillId="16" borderId="20" xfId="0" applyFont="1" applyFill="1" applyBorder="1" applyAlignment="1" applyProtection="1">
      <alignment horizontal="center" vertical="center"/>
      <protection locked="0"/>
    </xf>
    <xf numFmtId="0" fontId="12" fillId="16" borderId="5" xfId="0" applyFont="1" applyFill="1" applyBorder="1" applyAlignment="1">
      <alignment horizontal="center" vertical="center"/>
    </xf>
    <xf numFmtId="0" fontId="12" fillId="16" borderId="1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8" fillId="16" borderId="0" xfId="0" applyFont="1" applyFill="1" applyAlignment="1">
      <alignment horizontal="left" vertical="center" wrapText="1"/>
    </xf>
    <xf numFmtId="0" fontId="25" fillId="13" borderId="19" xfId="0" applyFont="1" applyFill="1" applyBorder="1" applyAlignment="1" applyProtection="1">
      <alignment horizontal="center" vertical="center"/>
      <protection locked="0"/>
    </xf>
    <xf numFmtId="0" fontId="25" fillId="13" borderId="20" xfId="0" applyFont="1" applyFill="1" applyBorder="1" applyAlignment="1" applyProtection="1">
      <alignment horizontal="center" vertical="center"/>
      <protection locked="0"/>
    </xf>
    <xf numFmtId="0" fontId="8" fillId="13" borderId="0" xfId="0" applyFont="1" applyFill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0" fillId="0" borderId="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12" fillId="13" borderId="5" xfId="0" applyFont="1" applyFill="1" applyBorder="1" applyAlignment="1">
      <alignment horizontal="center" vertical="center"/>
    </xf>
    <xf numFmtId="0" fontId="12" fillId="13" borderId="15" xfId="0" applyFont="1" applyFill="1" applyBorder="1" applyAlignment="1">
      <alignment horizontal="center" vertical="center"/>
    </xf>
  </cellXfs>
  <cellStyles count="3">
    <cellStyle name="Normale" xfId="0" builtinId="0"/>
    <cellStyle name="Normale 2" xfId="1"/>
    <cellStyle name="Normale 2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FFCC"/>
      <color rgb="FFFF9966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2</xdr:row>
      <xdr:rowOff>70757</xdr:rowOff>
    </xdr:from>
    <xdr:to>
      <xdr:col>3</xdr:col>
      <xdr:colOff>247649</xdr:colOff>
      <xdr:row>7</xdr:row>
      <xdr:rowOff>13607</xdr:rowOff>
    </xdr:to>
    <xdr:grpSp>
      <xdr:nvGrpSpPr>
        <xdr:cNvPr id="22871" name="Group 1">
          <a:extLst>
            <a:ext uri="{FF2B5EF4-FFF2-40B4-BE49-F238E27FC236}">
              <a16:creationId xmlns:a16="http://schemas.microsoft.com/office/drawing/2014/main" id="{00000000-0008-0000-0000-000057590000}"/>
            </a:ext>
          </a:extLst>
        </xdr:cNvPr>
        <xdr:cNvGrpSpPr>
          <a:grpSpLocks/>
        </xdr:cNvGrpSpPr>
      </xdr:nvGrpSpPr>
      <xdr:grpSpPr bwMode="auto">
        <a:xfrm>
          <a:off x="481172" y="281484"/>
          <a:ext cx="590764" cy="724329"/>
          <a:chOff x="3395" y="3765"/>
          <a:chExt cx="2738" cy="3500"/>
        </a:xfrm>
      </xdr:grpSpPr>
      <xdr:sp macro="" textlink="">
        <xdr:nvSpPr>
          <xdr:cNvPr id="22906" name="Line 2">
            <a:extLst>
              <a:ext uri="{FF2B5EF4-FFF2-40B4-BE49-F238E27FC236}">
                <a16:creationId xmlns:a16="http://schemas.microsoft.com/office/drawing/2014/main" id="{00000000-0008-0000-0000-00007A590000}"/>
              </a:ext>
            </a:extLst>
          </xdr:cNvPr>
          <xdr:cNvSpPr>
            <a:spLocks noChangeShapeType="1"/>
          </xdr:cNvSpPr>
        </xdr:nvSpPr>
        <xdr:spPr bwMode="auto">
          <a:xfrm>
            <a:off x="3395" y="5250"/>
            <a:ext cx="679" cy="1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907" name="Line 3">
            <a:extLst>
              <a:ext uri="{FF2B5EF4-FFF2-40B4-BE49-F238E27FC236}">
                <a16:creationId xmlns:a16="http://schemas.microsoft.com/office/drawing/2014/main" id="{00000000-0008-0000-0000-00007B59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4889" y="3765"/>
            <a:ext cx="1" cy="945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908" name="Line 4">
            <a:extLst>
              <a:ext uri="{FF2B5EF4-FFF2-40B4-BE49-F238E27FC236}">
                <a16:creationId xmlns:a16="http://schemas.microsoft.com/office/drawing/2014/main" id="{00000000-0008-0000-0000-00007C59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3395" y="3765"/>
            <a:ext cx="1494" cy="1485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909" name="Line 5">
            <a:extLst>
              <a:ext uri="{FF2B5EF4-FFF2-40B4-BE49-F238E27FC236}">
                <a16:creationId xmlns:a16="http://schemas.microsoft.com/office/drawing/2014/main" id="{00000000-0008-0000-0000-00007D590000}"/>
              </a:ext>
            </a:extLst>
          </xdr:cNvPr>
          <xdr:cNvSpPr>
            <a:spLocks noChangeShapeType="1"/>
          </xdr:cNvSpPr>
        </xdr:nvSpPr>
        <xdr:spPr bwMode="auto">
          <a:xfrm>
            <a:off x="4074" y="5250"/>
            <a:ext cx="2" cy="108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910" name="Line 6">
            <a:extLst>
              <a:ext uri="{FF2B5EF4-FFF2-40B4-BE49-F238E27FC236}">
                <a16:creationId xmlns:a16="http://schemas.microsoft.com/office/drawing/2014/main" id="{00000000-0008-0000-0000-00007E590000}"/>
              </a:ext>
            </a:extLst>
          </xdr:cNvPr>
          <xdr:cNvSpPr>
            <a:spLocks noChangeShapeType="1"/>
          </xdr:cNvSpPr>
        </xdr:nvSpPr>
        <xdr:spPr bwMode="auto">
          <a:xfrm>
            <a:off x="4889" y="5250"/>
            <a:ext cx="544" cy="1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911" name="Line 7">
            <a:extLst>
              <a:ext uri="{FF2B5EF4-FFF2-40B4-BE49-F238E27FC236}">
                <a16:creationId xmlns:a16="http://schemas.microsoft.com/office/drawing/2014/main" id="{00000000-0008-0000-0000-00007F59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5433" y="4710"/>
            <a:ext cx="0" cy="54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912" name="Line 8">
            <a:extLst>
              <a:ext uri="{FF2B5EF4-FFF2-40B4-BE49-F238E27FC236}">
                <a16:creationId xmlns:a16="http://schemas.microsoft.com/office/drawing/2014/main" id="{00000000-0008-0000-0000-00008059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4889" y="4710"/>
            <a:ext cx="544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913" name="Oval 9">
            <a:extLst>
              <a:ext uri="{FF2B5EF4-FFF2-40B4-BE49-F238E27FC236}">
                <a16:creationId xmlns:a16="http://schemas.microsoft.com/office/drawing/2014/main" id="{00000000-0008-0000-0000-000081590000}"/>
              </a:ext>
            </a:extLst>
          </xdr:cNvPr>
          <xdr:cNvSpPr>
            <a:spLocks noChangeArrowheads="1"/>
          </xdr:cNvSpPr>
        </xdr:nvSpPr>
        <xdr:spPr bwMode="auto">
          <a:xfrm>
            <a:off x="4889" y="5790"/>
            <a:ext cx="544" cy="540"/>
          </a:xfrm>
          <a:prstGeom prst="ellips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2914" name="Oval 10">
            <a:extLst>
              <a:ext uri="{FF2B5EF4-FFF2-40B4-BE49-F238E27FC236}">
                <a16:creationId xmlns:a16="http://schemas.microsoft.com/office/drawing/2014/main" id="{00000000-0008-0000-0000-000082590000}"/>
              </a:ext>
            </a:extLst>
          </xdr:cNvPr>
          <xdr:cNvSpPr>
            <a:spLocks noChangeArrowheads="1"/>
          </xdr:cNvSpPr>
        </xdr:nvSpPr>
        <xdr:spPr bwMode="auto">
          <a:xfrm>
            <a:off x="4074" y="5520"/>
            <a:ext cx="1630" cy="1619"/>
          </a:xfrm>
          <a:prstGeom prst="ellips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2915" name="Line 11">
            <a:extLst>
              <a:ext uri="{FF2B5EF4-FFF2-40B4-BE49-F238E27FC236}">
                <a16:creationId xmlns:a16="http://schemas.microsoft.com/office/drawing/2014/main" id="{00000000-0008-0000-0000-000083590000}"/>
              </a:ext>
            </a:extLst>
          </xdr:cNvPr>
          <xdr:cNvSpPr>
            <a:spLocks noChangeShapeType="1"/>
          </xdr:cNvSpPr>
        </xdr:nvSpPr>
        <xdr:spPr bwMode="auto">
          <a:xfrm>
            <a:off x="5428" y="6133"/>
            <a:ext cx="11" cy="799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916" name="Rectangle 12">
            <a:extLst>
              <a:ext uri="{FF2B5EF4-FFF2-40B4-BE49-F238E27FC236}">
                <a16:creationId xmlns:a16="http://schemas.microsoft.com/office/drawing/2014/main" id="{00000000-0008-0000-0000-000084590000}"/>
              </a:ext>
            </a:extLst>
          </xdr:cNvPr>
          <xdr:cNvSpPr>
            <a:spLocks noChangeArrowheads="1"/>
          </xdr:cNvSpPr>
        </xdr:nvSpPr>
        <xdr:spPr bwMode="auto">
          <a:xfrm>
            <a:off x="4102" y="5385"/>
            <a:ext cx="757" cy="945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1270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2917" name="Rectangle 13">
            <a:extLst>
              <a:ext uri="{FF2B5EF4-FFF2-40B4-BE49-F238E27FC236}">
                <a16:creationId xmlns:a16="http://schemas.microsoft.com/office/drawing/2014/main" id="{00000000-0008-0000-0000-000085590000}"/>
              </a:ext>
            </a:extLst>
          </xdr:cNvPr>
          <xdr:cNvSpPr>
            <a:spLocks noChangeArrowheads="1"/>
          </xdr:cNvSpPr>
        </xdr:nvSpPr>
        <xdr:spPr bwMode="auto">
          <a:xfrm>
            <a:off x="4911" y="5486"/>
            <a:ext cx="922" cy="597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1270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2918" name="Rectangle 14">
            <a:extLst>
              <a:ext uri="{FF2B5EF4-FFF2-40B4-BE49-F238E27FC236}">
                <a16:creationId xmlns:a16="http://schemas.microsoft.com/office/drawing/2014/main" id="{00000000-0008-0000-0000-000086590000}"/>
              </a:ext>
            </a:extLst>
          </xdr:cNvPr>
          <xdr:cNvSpPr>
            <a:spLocks noChangeArrowheads="1"/>
          </xdr:cNvSpPr>
        </xdr:nvSpPr>
        <xdr:spPr bwMode="auto">
          <a:xfrm>
            <a:off x="5455" y="6050"/>
            <a:ext cx="678" cy="1215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1270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2919" name="Line 15">
            <a:extLst>
              <a:ext uri="{FF2B5EF4-FFF2-40B4-BE49-F238E27FC236}">
                <a16:creationId xmlns:a16="http://schemas.microsoft.com/office/drawing/2014/main" id="{00000000-0008-0000-0000-000087590000}"/>
              </a:ext>
            </a:extLst>
          </xdr:cNvPr>
          <xdr:cNvSpPr>
            <a:spLocks noChangeShapeType="1"/>
          </xdr:cNvSpPr>
        </xdr:nvSpPr>
        <xdr:spPr bwMode="auto">
          <a:xfrm>
            <a:off x="4889" y="5250"/>
            <a:ext cx="1" cy="81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190500</xdr:colOff>
      <xdr:row>3</xdr:row>
      <xdr:rowOff>95250</xdr:rowOff>
    </xdr:from>
    <xdr:to>
      <xdr:col>4</xdr:col>
      <xdr:colOff>47625</xdr:colOff>
      <xdr:row>6</xdr:row>
      <xdr:rowOff>142875</xdr:rowOff>
    </xdr:to>
    <xdr:sp macro="" textlink="">
      <xdr:nvSpPr>
        <xdr:cNvPr id="22872" name="Rectangle 16">
          <a:extLst>
            <a:ext uri="{FF2B5EF4-FFF2-40B4-BE49-F238E27FC236}">
              <a16:creationId xmlns:a16="http://schemas.microsoft.com/office/drawing/2014/main" id="{00000000-0008-0000-0000-000058590000}"/>
            </a:ext>
          </a:extLst>
        </xdr:cNvPr>
        <xdr:cNvSpPr>
          <a:spLocks noChangeArrowheads="1"/>
        </xdr:cNvSpPr>
      </xdr:nvSpPr>
      <xdr:spPr bwMode="auto">
        <a:xfrm>
          <a:off x="962025" y="476250"/>
          <a:ext cx="171450" cy="533400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190500</xdr:colOff>
      <xdr:row>2</xdr:row>
      <xdr:rowOff>9525</xdr:rowOff>
    </xdr:from>
    <xdr:to>
      <xdr:col>4</xdr:col>
      <xdr:colOff>47625</xdr:colOff>
      <xdr:row>3</xdr:row>
      <xdr:rowOff>66675</xdr:rowOff>
    </xdr:to>
    <xdr:sp macro="" textlink="">
      <xdr:nvSpPr>
        <xdr:cNvPr id="22873" name="Oval 17">
          <a:extLst>
            <a:ext uri="{FF2B5EF4-FFF2-40B4-BE49-F238E27FC236}">
              <a16:creationId xmlns:a16="http://schemas.microsoft.com/office/drawing/2014/main" id="{00000000-0008-0000-0000-000059590000}"/>
            </a:ext>
          </a:extLst>
        </xdr:cNvPr>
        <xdr:cNvSpPr>
          <a:spLocks noChangeArrowheads="1"/>
        </xdr:cNvSpPr>
      </xdr:nvSpPr>
      <xdr:spPr bwMode="auto">
        <a:xfrm>
          <a:off x="962025" y="228600"/>
          <a:ext cx="171450" cy="219075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190500</xdr:colOff>
      <xdr:row>3</xdr:row>
      <xdr:rowOff>95250</xdr:rowOff>
    </xdr:from>
    <xdr:to>
      <xdr:col>5</xdr:col>
      <xdr:colOff>295275</xdr:colOff>
      <xdr:row>7</xdr:row>
      <xdr:rowOff>0</xdr:rowOff>
    </xdr:to>
    <xdr:grpSp>
      <xdr:nvGrpSpPr>
        <xdr:cNvPr id="22874" name="Group 18">
          <a:extLst>
            <a:ext uri="{FF2B5EF4-FFF2-40B4-BE49-F238E27FC236}">
              <a16:creationId xmlns:a16="http://schemas.microsoft.com/office/drawing/2014/main" id="{00000000-0008-0000-0000-00005A590000}"/>
            </a:ext>
          </a:extLst>
        </xdr:cNvPr>
        <xdr:cNvGrpSpPr>
          <a:grpSpLocks/>
        </xdr:cNvGrpSpPr>
      </xdr:nvGrpSpPr>
      <xdr:grpSpPr bwMode="auto">
        <a:xfrm>
          <a:off x="1342490" y="462337"/>
          <a:ext cx="441788" cy="530832"/>
          <a:chOff x="6384" y="4710"/>
          <a:chExt cx="1903" cy="2565"/>
        </a:xfrm>
      </xdr:grpSpPr>
      <xdr:sp macro="" textlink="">
        <xdr:nvSpPr>
          <xdr:cNvPr id="22876" name="Line 19">
            <a:extLst>
              <a:ext uri="{FF2B5EF4-FFF2-40B4-BE49-F238E27FC236}">
                <a16:creationId xmlns:a16="http://schemas.microsoft.com/office/drawing/2014/main" id="{00000000-0008-0000-0000-00005C590000}"/>
              </a:ext>
            </a:extLst>
          </xdr:cNvPr>
          <xdr:cNvSpPr>
            <a:spLocks noChangeShapeType="1"/>
          </xdr:cNvSpPr>
        </xdr:nvSpPr>
        <xdr:spPr bwMode="auto">
          <a:xfrm>
            <a:off x="6384" y="4710"/>
            <a:ext cx="1901" cy="1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877" name="Oval 20">
            <a:extLst>
              <a:ext uri="{FF2B5EF4-FFF2-40B4-BE49-F238E27FC236}">
                <a16:creationId xmlns:a16="http://schemas.microsoft.com/office/drawing/2014/main" id="{00000000-0008-0000-0000-00005D590000}"/>
              </a:ext>
            </a:extLst>
          </xdr:cNvPr>
          <xdr:cNvSpPr>
            <a:spLocks noChangeArrowheads="1"/>
          </xdr:cNvSpPr>
        </xdr:nvSpPr>
        <xdr:spPr bwMode="auto">
          <a:xfrm>
            <a:off x="6384" y="5385"/>
            <a:ext cx="1901" cy="1890"/>
          </a:xfrm>
          <a:prstGeom prst="ellips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2878" name="Line 21">
            <a:extLst>
              <a:ext uri="{FF2B5EF4-FFF2-40B4-BE49-F238E27FC236}">
                <a16:creationId xmlns:a16="http://schemas.microsoft.com/office/drawing/2014/main" id="{00000000-0008-0000-0000-00005E59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8285" y="4710"/>
            <a:ext cx="2" cy="1485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879" name="Rectangle 22">
            <a:extLst>
              <a:ext uri="{FF2B5EF4-FFF2-40B4-BE49-F238E27FC236}">
                <a16:creationId xmlns:a16="http://schemas.microsoft.com/office/drawing/2014/main" id="{00000000-0008-0000-0000-00005F590000}"/>
              </a:ext>
            </a:extLst>
          </xdr:cNvPr>
          <xdr:cNvSpPr>
            <a:spLocks noChangeArrowheads="1"/>
          </xdr:cNvSpPr>
        </xdr:nvSpPr>
        <xdr:spPr bwMode="auto">
          <a:xfrm>
            <a:off x="6384" y="5250"/>
            <a:ext cx="1887" cy="1092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1270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2880" name="Line 23">
            <a:extLst>
              <a:ext uri="{FF2B5EF4-FFF2-40B4-BE49-F238E27FC236}">
                <a16:creationId xmlns:a16="http://schemas.microsoft.com/office/drawing/2014/main" id="{00000000-0008-0000-0000-00006059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7335" y="4710"/>
            <a:ext cx="1" cy="2565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881" name="Line 24">
            <a:extLst>
              <a:ext uri="{FF2B5EF4-FFF2-40B4-BE49-F238E27FC236}">
                <a16:creationId xmlns:a16="http://schemas.microsoft.com/office/drawing/2014/main" id="{00000000-0008-0000-0000-000061590000}"/>
              </a:ext>
            </a:extLst>
          </xdr:cNvPr>
          <xdr:cNvSpPr>
            <a:spLocks noChangeShapeType="1"/>
          </xdr:cNvSpPr>
        </xdr:nvSpPr>
        <xdr:spPr bwMode="auto">
          <a:xfrm>
            <a:off x="6384" y="4710"/>
            <a:ext cx="1" cy="1485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882" name="Line 25">
            <a:extLst>
              <a:ext uri="{FF2B5EF4-FFF2-40B4-BE49-F238E27FC236}">
                <a16:creationId xmlns:a16="http://schemas.microsoft.com/office/drawing/2014/main" id="{00000000-0008-0000-0000-000062590000}"/>
              </a:ext>
            </a:extLst>
          </xdr:cNvPr>
          <xdr:cNvSpPr>
            <a:spLocks noChangeShapeType="1"/>
          </xdr:cNvSpPr>
        </xdr:nvSpPr>
        <xdr:spPr bwMode="auto">
          <a:xfrm>
            <a:off x="6519" y="4710"/>
            <a:ext cx="1" cy="216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883" name="Line 26">
            <a:extLst>
              <a:ext uri="{FF2B5EF4-FFF2-40B4-BE49-F238E27FC236}">
                <a16:creationId xmlns:a16="http://schemas.microsoft.com/office/drawing/2014/main" id="{00000000-0008-0000-0000-000063590000}"/>
              </a:ext>
            </a:extLst>
          </xdr:cNvPr>
          <xdr:cNvSpPr>
            <a:spLocks noChangeShapeType="1"/>
          </xdr:cNvSpPr>
        </xdr:nvSpPr>
        <xdr:spPr bwMode="auto">
          <a:xfrm>
            <a:off x="6655" y="4710"/>
            <a:ext cx="0" cy="2295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884" name="Line 27">
            <a:extLst>
              <a:ext uri="{FF2B5EF4-FFF2-40B4-BE49-F238E27FC236}">
                <a16:creationId xmlns:a16="http://schemas.microsoft.com/office/drawing/2014/main" id="{00000000-0008-0000-0000-000064590000}"/>
              </a:ext>
            </a:extLst>
          </xdr:cNvPr>
          <xdr:cNvSpPr>
            <a:spLocks noChangeShapeType="1"/>
          </xdr:cNvSpPr>
        </xdr:nvSpPr>
        <xdr:spPr bwMode="auto">
          <a:xfrm>
            <a:off x="6791" y="4710"/>
            <a:ext cx="0" cy="243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885" name="Line 28">
            <a:extLst>
              <a:ext uri="{FF2B5EF4-FFF2-40B4-BE49-F238E27FC236}">
                <a16:creationId xmlns:a16="http://schemas.microsoft.com/office/drawing/2014/main" id="{00000000-0008-0000-0000-000065590000}"/>
              </a:ext>
            </a:extLst>
          </xdr:cNvPr>
          <xdr:cNvSpPr>
            <a:spLocks noChangeShapeType="1"/>
          </xdr:cNvSpPr>
        </xdr:nvSpPr>
        <xdr:spPr bwMode="auto">
          <a:xfrm>
            <a:off x="6927" y="4710"/>
            <a:ext cx="0" cy="243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886" name="Line 29">
            <a:extLst>
              <a:ext uri="{FF2B5EF4-FFF2-40B4-BE49-F238E27FC236}">
                <a16:creationId xmlns:a16="http://schemas.microsoft.com/office/drawing/2014/main" id="{00000000-0008-0000-0000-000066590000}"/>
              </a:ext>
            </a:extLst>
          </xdr:cNvPr>
          <xdr:cNvSpPr>
            <a:spLocks noChangeShapeType="1"/>
          </xdr:cNvSpPr>
        </xdr:nvSpPr>
        <xdr:spPr bwMode="auto">
          <a:xfrm>
            <a:off x="7063" y="4710"/>
            <a:ext cx="0" cy="2565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887" name="Line 30">
            <a:extLst>
              <a:ext uri="{FF2B5EF4-FFF2-40B4-BE49-F238E27FC236}">
                <a16:creationId xmlns:a16="http://schemas.microsoft.com/office/drawing/2014/main" id="{00000000-0008-0000-0000-000067590000}"/>
              </a:ext>
            </a:extLst>
          </xdr:cNvPr>
          <xdr:cNvSpPr>
            <a:spLocks noChangeShapeType="1"/>
          </xdr:cNvSpPr>
        </xdr:nvSpPr>
        <xdr:spPr bwMode="auto">
          <a:xfrm>
            <a:off x="7199" y="4710"/>
            <a:ext cx="0" cy="2565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888" name="Line 31">
            <a:extLst>
              <a:ext uri="{FF2B5EF4-FFF2-40B4-BE49-F238E27FC236}">
                <a16:creationId xmlns:a16="http://schemas.microsoft.com/office/drawing/2014/main" id="{00000000-0008-0000-0000-000068590000}"/>
              </a:ext>
            </a:extLst>
          </xdr:cNvPr>
          <xdr:cNvSpPr>
            <a:spLocks noChangeShapeType="1"/>
          </xdr:cNvSpPr>
        </xdr:nvSpPr>
        <xdr:spPr bwMode="auto">
          <a:xfrm>
            <a:off x="7335" y="4845"/>
            <a:ext cx="950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889" name="Line 32">
            <a:extLst>
              <a:ext uri="{FF2B5EF4-FFF2-40B4-BE49-F238E27FC236}">
                <a16:creationId xmlns:a16="http://schemas.microsoft.com/office/drawing/2014/main" id="{00000000-0008-0000-0000-000069590000}"/>
              </a:ext>
            </a:extLst>
          </xdr:cNvPr>
          <xdr:cNvSpPr>
            <a:spLocks noChangeShapeType="1"/>
          </xdr:cNvSpPr>
        </xdr:nvSpPr>
        <xdr:spPr bwMode="auto">
          <a:xfrm>
            <a:off x="7335" y="4980"/>
            <a:ext cx="950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890" name="Line 33">
            <a:extLst>
              <a:ext uri="{FF2B5EF4-FFF2-40B4-BE49-F238E27FC236}">
                <a16:creationId xmlns:a16="http://schemas.microsoft.com/office/drawing/2014/main" id="{00000000-0008-0000-0000-00006A590000}"/>
              </a:ext>
            </a:extLst>
          </xdr:cNvPr>
          <xdr:cNvSpPr>
            <a:spLocks noChangeShapeType="1"/>
          </xdr:cNvSpPr>
        </xdr:nvSpPr>
        <xdr:spPr bwMode="auto">
          <a:xfrm>
            <a:off x="7335" y="5115"/>
            <a:ext cx="950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891" name="Line 34">
            <a:extLst>
              <a:ext uri="{FF2B5EF4-FFF2-40B4-BE49-F238E27FC236}">
                <a16:creationId xmlns:a16="http://schemas.microsoft.com/office/drawing/2014/main" id="{00000000-0008-0000-0000-00006B590000}"/>
              </a:ext>
            </a:extLst>
          </xdr:cNvPr>
          <xdr:cNvSpPr>
            <a:spLocks noChangeShapeType="1"/>
          </xdr:cNvSpPr>
        </xdr:nvSpPr>
        <xdr:spPr bwMode="auto">
          <a:xfrm>
            <a:off x="7335" y="5250"/>
            <a:ext cx="950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892" name="Line 35">
            <a:extLst>
              <a:ext uri="{FF2B5EF4-FFF2-40B4-BE49-F238E27FC236}">
                <a16:creationId xmlns:a16="http://schemas.microsoft.com/office/drawing/2014/main" id="{00000000-0008-0000-0000-00006C590000}"/>
              </a:ext>
            </a:extLst>
          </xdr:cNvPr>
          <xdr:cNvSpPr>
            <a:spLocks noChangeShapeType="1"/>
          </xdr:cNvSpPr>
        </xdr:nvSpPr>
        <xdr:spPr bwMode="auto">
          <a:xfrm>
            <a:off x="7335" y="5385"/>
            <a:ext cx="950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893" name="Line 36">
            <a:extLst>
              <a:ext uri="{FF2B5EF4-FFF2-40B4-BE49-F238E27FC236}">
                <a16:creationId xmlns:a16="http://schemas.microsoft.com/office/drawing/2014/main" id="{00000000-0008-0000-0000-00006D590000}"/>
              </a:ext>
            </a:extLst>
          </xdr:cNvPr>
          <xdr:cNvSpPr>
            <a:spLocks noChangeShapeType="1"/>
          </xdr:cNvSpPr>
        </xdr:nvSpPr>
        <xdr:spPr bwMode="auto">
          <a:xfrm>
            <a:off x="7335" y="5520"/>
            <a:ext cx="950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894" name="Line 37">
            <a:extLst>
              <a:ext uri="{FF2B5EF4-FFF2-40B4-BE49-F238E27FC236}">
                <a16:creationId xmlns:a16="http://schemas.microsoft.com/office/drawing/2014/main" id="{00000000-0008-0000-0000-00006E590000}"/>
              </a:ext>
            </a:extLst>
          </xdr:cNvPr>
          <xdr:cNvSpPr>
            <a:spLocks noChangeShapeType="1"/>
          </xdr:cNvSpPr>
        </xdr:nvSpPr>
        <xdr:spPr bwMode="auto">
          <a:xfrm>
            <a:off x="7335" y="5655"/>
            <a:ext cx="950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895" name="Line 38">
            <a:extLst>
              <a:ext uri="{FF2B5EF4-FFF2-40B4-BE49-F238E27FC236}">
                <a16:creationId xmlns:a16="http://schemas.microsoft.com/office/drawing/2014/main" id="{00000000-0008-0000-0000-00006F590000}"/>
              </a:ext>
            </a:extLst>
          </xdr:cNvPr>
          <xdr:cNvSpPr>
            <a:spLocks noChangeShapeType="1"/>
          </xdr:cNvSpPr>
        </xdr:nvSpPr>
        <xdr:spPr bwMode="auto">
          <a:xfrm>
            <a:off x="7335" y="5790"/>
            <a:ext cx="950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896" name="Line 39">
            <a:extLst>
              <a:ext uri="{FF2B5EF4-FFF2-40B4-BE49-F238E27FC236}">
                <a16:creationId xmlns:a16="http://schemas.microsoft.com/office/drawing/2014/main" id="{00000000-0008-0000-0000-000070590000}"/>
              </a:ext>
            </a:extLst>
          </xdr:cNvPr>
          <xdr:cNvSpPr>
            <a:spLocks noChangeShapeType="1"/>
          </xdr:cNvSpPr>
        </xdr:nvSpPr>
        <xdr:spPr bwMode="auto">
          <a:xfrm>
            <a:off x="7335" y="5925"/>
            <a:ext cx="950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897" name="Line 40">
            <a:extLst>
              <a:ext uri="{FF2B5EF4-FFF2-40B4-BE49-F238E27FC236}">
                <a16:creationId xmlns:a16="http://schemas.microsoft.com/office/drawing/2014/main" id="{00000000-0008-0000-0000-000071590000}"/>
              </a:ext>
            </a:extLst>
          </xdr:cNvPr>
          <xdr:cNvSpPr>
            <a:spLocks noChangeShapeType="1"/>
          </xdr:cNvSpPr>
        </xdr:nvSpPr>
        <xdr:spPr bwMode="auto">
          <a:xfrm>
            <a:off x="7335" y="6060"/>
            <a:ext cx="950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898" name="Line 41">
            <a:extLst>
              <a:ext uri="{FF2B5EF4-FFF2-40B4-BE49-F238E27FC236}">
                <a16:creationId xmlns:a16="http://schemas.microsoft.com/office/drawing/2014/main" id="{00000000-0008-0000-0000-000072590000}"/>
              </a:ext>
            </a:extLst>
          </xdr:cNvPr>
          <xdr:cNvSpPr>
            <a:spLocks noChangeShapeType="1"/>
          </xdr:cNvSpPr>
        </xdr:nvSpPr>
        <xdr:spPr bwMode="auto">
          <a:xfrm>
            <a:off x="7335" y="6195"/>
            <a:ext cx="950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899" name="Line 42">
            <a:extLst>
              <a:ext uri="{FF2B5EF4-FFF2-40B4-BE49-F238E27FC236}">
                <a16:creationId xmlns:a16="http://schemas.microsoft.com/office/drawing/2014/main" id="{00000000-0008-0000-0000-000073590000}"/>
              </a:ext>
            </a:extLst>
          </xdr:cNvPr>
          <xdr:cNvSpPr>
            <a:spLocks noChangeShapeType="1"/>
          </xdr:cNvSpPr>
        </xdr:nvSpPr>
        <xdr:spPr bwMode="auto">
          <a:xfrm>
            <a:off x="7335" y="6330"/>
            <a:ext cx="950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900" name="Line 43">
            <a:extLst>
              <a:ext uri="{FF2B5EF4-FFF2-40B4-BE49-F238E27FC236}">
                <a16:creationId xmlns:a16="http://schemas.microsoft.com/office/drawing/2014/main" id="{00000000-0008-0000-0000-000074590000}"/>
              </a:ext>
            </a:extLst>
          </xdr:cNvPr>
          <xdr:cNvSpPr>
            <a:spLocks noChangeShapeType="1"/>
          </xdr:cNvSpPr>
        </xdr:nvSpPr>
        <xdr:spPr bwMode="auto">
          <a:xfrm>
            <a:off x="7335" y="6465"/>
            <a:ext cx="950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901" name="Line 44">
            <a:extLst>
              <a:ext uri="{FF2B5EF4-FFF2-40B4-BE49-F238E27FC236}">
                <a16:creationId xmlns:a16="http://schemas.microsoft.com/office/drawing/2014/main" id="{00000000-0008-0000-0000-000075590000}"/>
              </a:ext>
            </a:extLst>
          </xdr:cNvPr>
          <xdr:cNvSpPr>
            <a:spLocks noChangeShapeType="1"/>
          </xdr:cNvSpPr>
        </xdr:nvSpPr>
        <xdr:spPr bwMode="auto">
          <a:xfrm>
            <a:off x="7335" y="6600"/>
            <a:ext cx="950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902" name="Line 45">
            <a:extLst>
              <a:ext uri="{FF2B5EF4-FFF2-40B4-BE49-F238E27FC236}">
                <a16:creationId xmlns:a16="http://schemas.microsoft.com/office/drawing/2014/main" id="{00000000-0008-0000-0000-000076590000}"/>
              </a:ext>
            </a:extLst>
          </xdr:cNvPr>
          <xdr:cNvSpPr>
            <a:spLocks noChangeShapeType="1"/>
          </xdr:cNvSpPr>
        </xdr:nvSpPr>
        <xdr:spPr bwMode="auto">
          <a:xfrm>
            <a:off x="7335" y="6735"/>
            <a:ext cx="815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903" name="Line 46">
            <a:extLst>
              <a:ext uri="{FF2B5EF4-FFF2-40B4-BE49-F238E27FC236}">
                <a16:creationId xmlns:a16="http://schemas.microsoft.com/office/drawing/2014/main" id="{00000000-0008-0000-0000-000077590000}"/>
              </a:ext>
            </a:extLst>
          </xdr:cNvPr>
          <xdr:cNvSpPr>
            <a:spLocks noChangeShapeType="1"/>
          </xdr:cNvSpPr>
        </xdr:nvSpPr>
        <xdr:spPr bwMode="auto">
          <a:xfrm>
            <a:off x="7335" y="6870"/>
            <a:ext cx="679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904" name="Line 47">
            <a:extLst>
              <a:ext uri="{FF2B5EF4-FFF2-40B4-BE49-F238E27FC236}">
                <a16:creationId xmlns:a16="http://schemas.microsoft.com/office/drawing/2014/main" id="{00000000-0008-0000-0000-000078590000}"/>
              </a:ext>
            </a:extLst>
          </xdr:cNvPr>
          <xdr:cNvSpPr>
            <a:spLocks noChangeShapeType="1"/>
          </xdr:cNvSpPr>
        </xdr:nvSpPr>
        <xdr:spPr bwMode="auto">
          <a:xfrm>
            <a:off x="7335" y="7005"/>
            <a:ext cx="679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905" name="Line 48">
            <a:extLst>
              <a:ext uri="{FF2B5EF4-FFF2-40B4-BE49-F238E27FC236}">
                <a16:creationId xmlns:a16="http://schemas.microsoft.com/office/drawing/2014/main" id="{00000000-0008-0000-0000-000079590000}"/>
              </a:ext>
            </a:extLst>
          </xdr:cNvPr>
          <xdr:cNvSpPr>
            <a:spLocks noChangeShapeType="1"/>
          </xdr:cNvSpPr>
        </xdr:nvSpPr>
        <xdr:spPr bwMode="auto">
          <a:xfrm>
            <a:off x="7335" y="7140"/>
            <a:ext cx="407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79375</xdr:colOff>
      <xdr:row>2</xdr:row>
      <xdr:rowOff>0</xdr:rowOff>
    </xdr:from>
    <xdr:to>
      <xdr:col>17</xdr:col>
      <xdr:colOff>195936</xdr:colOff>
      <xdr:row>7</xdr:row>
      <xdr:rowOff>101600</xdr:rowOff>
    </xdr:to>
    <xdr:sp macro="" textlink="">
      <xdr:nvSpPr>
        <xdr:cNvPr id="2097" name="Text Box 49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 txBox="1">
          <a:spLocks noChangeArrowheads="1"/>
        </xdr:cNvSpPr>
      </xdr:nvSpPr>
      <xdr:spPr bwMode="auto">
        <a:xfrm>
          <a:off x="1800225" y="219075"/>
          <a:ext cx="3581400" cy="923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1300"/>
            </a:lnSpc>
            <a:defRPr sz="1000"/>
          </a:pPr>
          <a:r>
            <a:rPr lang="it-CH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DIPARTIMENTO DEL TERRITORIO</a:t>
          </a:r>
          <a:endParaRPr lang="it-CH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1800"/>
            </a:lnSpc>
            <a:defRPr sz="1000"/>
          </a:pPr>
          <a:r>
            <a:rPr lang="it-CH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DIVISIONE DELLE COSTRUZIONI</a:t>
          </a:r>
          <a:endParaRPr lang="it-CH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1300"/>
            </a:lnSpc>
            <a:defRPr sz="1000"/>
          </a:pPr>
          <a:r>
            <a:rPr lang="it-CH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AREA DEL SUPPORTO E DEL COORDINAMENTO</a:t>
          </a:r>
        </a:p>
        <a:p>
          <a:pPr algn="ctr" rtl="0">
            <a:lnSpc>
              <a:spcPts val="1200"/>
            </a:lnSpc>
            <a:defRPr sz="1000"/>
          </a:pPr>
          <a:r>
            <a:rPr lang="it-CH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CASELLA POSTALE 2170 -  6501 BELLINZONA</a:t>
          </a:r>
          <a:endParaRPr lang="it-CH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900"/>
            </a:lnSpc>
            <a:defRPr sz="1000"/>
          </a:pPr>
          <a:endParaRPr lang="it-CH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B50"/>
  <sheetViews>
    <sheetView view="pageLayout" topLeftCell="A11" zoomScaleNormal="100" workbookViewId="0">
      <selection activeCell="M44" sqref="M44:R44"/>
    </sheetView>
  </sheetViews>
  <sheetFormatPr defaultRowHeight="12.75" x14ac:dyDescent="0.2"/>
  <cols>
    <col min="1" max="1" width="4.140625" customWidth="1"/>
    <col min="2" max="2" width="2.7109375" customWidth="1"/>
    <col min="3" max="19" width="4.7109375" customWidth="1"/>
    <col min="20" max="20" width="1.7109375" customWidth="1"/>
    <col min="21" max="21" width="2.28515625" customWidth="1"/>
    <col min="22" max="30" width="4.7109375" customWidth="1"/>
  </cols>
  <sheetData>
    <row r="2" spans="2:19" ht="4.9000000000000004" customHeight="1" x14ac:dyDescent="0.2">
      <c r="B2" s="17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76"/>
    </row>
    <row r="3" spans="2:19" x14ac:dyDescent="0.2">
      <c r="B3" s="177"/>
      <c r="S3" s="178"/>
    </row>
    <row r="4" spans="2:19" x14ac:dyDescent="0.2">
      <c r="B4" s="177"/>
      <c r="S4" s="178"/>
    </row>
    <row r="5" spans="2:19" x14ac:dyDescent="0.2">
      <c r="B5" s="177"/>
      <c r="S5" s="178"/>
    </row>
    <row r="6" spans="2:19" x14ac:dyDescent="0.2">
      <c r="B6" s="177"/>
      <c r="S6" s="178"/>
    </row>
    <row r="7" spans="2:19" x14ac:dyDescent="0.2">
      <c r="B7" s="177"/>
      <c r="S7" s="178"/>
    </row>
    <row r="8" spans="2:19" x14ac:dyDescent="0.2">
      <c r="B8" s="105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06"/>
    </row>
    <row r="11" spans="2:19" x14ac:dyDescent="0.2">
      <c r="E11" s="175"/>
      <c r="F11" s="4"/>
      <c r="G11" s="4"/>
      <c r="H11" s="4"/>
      <c r="I11" s="4"/>
      <c r="J11" s="4"/>
      <c r="K11" s="4"/>
      <c r="L11" s="4"/>
      <c r="M11" s="4"/>
      <c r="N11" s="4"/>
      <c r="O11" s="4"/>
      <c r="P11" s="179"/>
    </row>
    <row r="12" spans="2:19" ht="12.75" customHeight="1" x14ac:dyDescent="0.2">
      <c r="B12" s="217"/>
      <c r="C12" s="217"/>
      <c r="D12" s="217"/>
      <c r="E12" s="218"/>
      <c r="F12" s="511" t="s">
        <v>226</v>
      </c>
      <c r="G12" s="511"/>
      <c r="H12" s="511"/>
      <c r="I12" s="511"/>
      <c r="J12" s="511"/>
      <c r="K12" s="511"/>
      <c r="L12" s="511"/>
      <c r="M12" s="511"/>
      <c r="N12" s="511"/>
      <c r="O12" s="511"/>
      <c r="P12" s="219"/>
      <c r="Q12" s="217"/>
      <c r="R12" s="217"/>
      <c r="S12" s="217"/>
    </row>
    <row r="13" spans="2:19" ht="12.75" customHeight="1" x14ac:dyDescent="0.2">
      <c r="B13" s="217"/>
      <c r="C13" s="217"/>
      <c r="D13" s="217"/>
      <c r="E13" s="218"/>
      <c r="F13" s="511"/>
      <c r="G13" s="511"/>
      <c r="H13" s="511"/>
      <c r="I13" s="511"/>
      <c r="J13" s="511"/>
      <c r="K13" s="511"/>
      <c r="L13" s="511"/>
      <c r="M13" s="511"/>
      <c r="N13" s="511"/>
      <c r="O13" s="511"/>
      <c r="P13" s="219"/>
      <c r="Q13" s="217"/>
      <c r="R13" s="217"/>
      <c r="S13" s="217"/>
    </row>
    <row r="14" spans="2:19" ht="12.75" customHeight="1" x14ac:dyDescent="0.2">
      <c r="B14" s="217"/>
      <c r="C14" s="217"/>
      <c r="D14" s="217"/>
      <c r="E14" s="218"/>
      <c r="F14" s="511"/>
      <c r="G14" s="511"/>
      <c r="H14" s="511"/>
      <c r="I14" s="511"/>
      <c r="J14" s="511"/>
      <c r="K14" s="511"/>
      <c r="L14" s="511"/>
      <c r="M14" s="511"/>
      <c r="N14" s="511"/>
      <c r="O14" s="511"/>
      <c r="P14" s="219"/>
      <c r="Q14" s="217"/>
      <c r="R14" s="217"/>
      <c r="S14" s="217"/>
    </row>
    <row r="15" spans="2:19" ht="13.5" thickBot="1" x14ac:dyDescent="0.25">
      <c r="B15" s="217"/>
      <c r="C15" s="217"/>
      <c r="D15" s="217"/>
      <c r="E15" s="220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2"/>
      <c r="Q15" s="217"/>
      <c r="R15" s="217"/>
      <c r="S15" s="217"/>
    </row>
    <row r="16" spans="2:19" ht="13.5" thickTop="1" x14ac:dyDescent="0.2"/>
    <row r="17" spans="2:28" ht="20.25" customHeight="1" x14ac:dyDescent="0.2">
      <c r="B17" s="523"/>
      <c r="C17" s="523"/>
      <c r="D17" s="523"/>
      <c r="E17" s="523"/>
      <c r="F17" s="523"/>
      <c r="G17" s="523"/>
      <c r="H17" s="523"/>
      <c r="I17" s="523"/>
      <c r="J17" s="523"/>
      <c r="K17" s="523"/>
      <c r="L17" s="523"/>
      <c r="M17" s="523"/>
      <c r="N17" s="523"/>
      <c r="O17" s="523"/>
      <c r="P17" s="523"/>
      <c r="Q17" s="523"/>
      <c r="R17" s="523"/>
      <c r="S17" s="523"/>
    </row>
    <row r="18" spans="2:28" ht="20.45" customHeight="1" x14ac:dyDescent="0.2">
      <c r="B18" s="523"/>
      <c r="C18" s="523"/>
      <c r="D18" s="523"/>
      <c r="E18" s="523"/>
      <c r="F18" s="523"/>
      <c r="G18" s="523"/>
      <c r="H18" s="523"/>
      <c r="I18" s="523"/>
      <c r="J18" s="523"/>
      <c r="K18" s="523"/>
      <c r="L18" s="523"/>
      <c r="M18" s="523"/>
      <c r="N18" s="523"/>
      <c r="O18" s="523"/>
      <c r="P18" s="523"/>
      <c r="Q18" s="523"/>
      <c r="R18" s="523"/>
      <c r="S18" s="523"/>
    </row>
    <row r="19" spans="2:28" ht="19.149999999999999" customHeight="1" x14ac:dyDescent="0.3">
      <c r="B19" s="514" t="s">
        <v>220</v>
      </c>
      <c r="C19" s="514"/>
      <c r="D19" s="514"/>
      <c r="E19" s="514"/>
      <c r="F19" s="514"/>
      <c r="G19" s="514"/>
      <c r="H19" s="514"/>
      <c r="I19" s="514"/>
      <c r="J19" s="514"/>
      <c r="K19" s="514"/>
      <c r="L19" s="514"/>
      <c r="M19" s="514"/>
      <c r="N19" s="514"/>
      <c r="O19" s="514"/>
      <c r="P19" s="514"/>
      <c r="Q19" s="514"/>
      <c r="R19" s="514"/>
      <c r="S19" s="514"/>
    </row>
    <row r="20" spans="2:28" ht="19.149999999999999" customHeight="1" x14ac:dyDescent="0.25">
      <c r="B20" s="524" t="s">
        <v>252</v>
      </c>
      <c r="C20" s="524"/>
      <c r="D20" s="524"/>
      <c r="E20" s="524"/>
      <c r="F20" s="524"/>
      <c r="G20" s="524"/>
      <c r="H20" s="524"/>
      <c r="I20" s="524"/>
      <c r="J20" s="524"/>
      <c r="K20" s="524"/>
      <c r="L20" s="524"/>
      <c r="M20" s="524"/>
      <c r="N20" s="524"/>
      <c r="O20" s="524"/>
      <c r="P20" s="524"/>
      <c r="Q20" s="524"/>
      <c r="R20" s="524"/>
      <c r="S20" s="524"/>
    </row>
    <row r="21" spans="2:28" ht="20.45" customHeight="1" x14ac:dyDescent="0.2">
      <c r="B21" s="521" t="s">
        <v>219</v>
      </c>
      <c r="C21" s="521"/>
      <c r="D21" s="521"/>
      <c r="E21" s="521"/>
      <c r="F21" s="521"/>
      <c r="G21" s="521"/>
      <c r="H21" s="521"/>
      <c r="I21" s="521"/>
      <c r="J21" s="521"/>
      <c r="K21" s="521"/>
      <c r="L21" s="521"/>
      <c r="M21" s="521"/>
      <c r="N21" s="521"/>
      <c r="O21" s="521"/>
      <c r="P21" s="521"/>
      <c r="Q21" s="521"/>
      <c r="R21" s="521"/>
      <c r="S21" s="521"/>
    </row>
    <row r="22" spans="2:28" ht="18.75" customHeight="1" x14ac:dyDescent="0.2">
      <c r="B22" s="522"/>
      <c r="C22" s="522"/>
      <c r="D22" s="522"/>
      <c r="E22" s="522"/>
      <c r="F22" s="522"/>
      <c r="G22" s="522"/>
      <c r="H22" s="522"/>
      <c r="I22" s="522"/>
      <c r="J22" s="522"/>
      <c r="K22" s="522"/>
      <c r="L22" s="522"/>
      <c r="M22" s="522"/>
      <c r="N22" s="522"/>
      <c r="O22" s="522"/>
      <c r="P22" s="522"/>
      <c r="Q22" s="522"/>
      <c r="R22" s="522"/>
      <c r="S22" s="522"/>
    </row>
    <row r="23" spans="2:28" ht="18.75" customHeight="1" x14ac:dyDescent="0.3">
      <c r="B23" s="521"/>
      <c r="C23" s="521"/>
      <c r="D23" s="521"/>
      <c r="E23" s="521"/>
      <c r="F23" s="521"/>
      <c r="G23" s="521"/>
      <c r="H23" s="521"/>
      <c r="I23" s="521"/>
      <c r="J23" s="521"/>
      <c r="K23" s="521"/>
      <c r="L23" s="521"/>
      <c r="M23" s="521"/>
      <c r="N23" s="521"/>
      <c r="O23" s="521"/>
      <c r="P23" s="521"/>
      <c r="Q23" s="521"/>
      <c r="R23" s="521"/>
      <c r="S23" s="521"/>
    </row>
    <row r="24" spans="2:28" ht="30" x14ac:dyDescent="0.4">
      <c r="B24" s="127" t="s">
        <v>230</v>
      </c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AB24" s="194"/>
    </row>
    <row r="25" spans="2:28" ht="20.25" x14ac:dyDescent="0.3"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</row>
    <row r="26" spans="2:28" ht="59.45" customHeight="1" x14ac:dyDescent="0.2">
      <c r="B26" s="515" t="s">
        <v>189</v>
      </c>
      <c r="C26" s="515"/>
      <c r="D26" s="515"/>
      <c r="E26" s="515"/>
      <c r="F26" s="515"/>
      <c r="G26" s="515"/>
      <c r="H26" s="515"/>
      <c r="I26" s="515"/>
      <c r="J26" s="515"/>
      <c r="K26" s="515"/>
      <c r="L26" s="515"/>
      <c r="M26" s="515"/>
      <c r="N26" s="515"/>
      <c r="O26" s="515"/>
      <c r="P26" s="515"/>
      <c r="Q26" s="515"/>
      <c r="R26" s="515"/>
      <c r="S26" s="515"/>
    </row>
    <row r="27" spans="2:28" x14ac:dyDescent="0.2">
      <c r="B27" t="s">
        <v>127</v>
      </c>
    </row>
    <row r="28" spans="2:28" ht="14.1" customHeight="1" x14ac:dyDescent="0.2">
      <c r="B28" s="223"/>
    </row>
    <row r="29" spans="2:28" ht="64.5" customHeight="1" x14ac:dyDescent="0.2">
      <c r="B29" s="516" t="s">
        <v>190</v>
      </c>
      <c r="C29" s="516"/>
      <c r="D29" s="516"/>
      <c r="E29" s="516"/>
      <c r="F29" s="516"/>
      <c r="G29" s="516"/>
      <c r="H29" s="516"/>
      <c r="I29" s="516"/>
      <c r="J29" s="516"/>
      <c r="K29" s="516"/>
      <c r="L29" s="516"/>
      <c r="M29" s="516"/>
      <c r="N29" s="516"/>
      <c r="O29" s="516"/>
      <c r="P29" s="516"/>
      <c r="Q29" s="516"/>
      <c r="R29" s="516"/>
      <c r="S29" s="516"/>
    </row>
    <row r="30" spans="2:28" ht="14.1" customHeight="1" x14ac:dyDescent="0.2">
      <c r="B30" s="223"/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</row>
    <row r="31" spans="2:28" ht="30.2" customHeight="1" x14ac:dyDescent="0.2">
      <c r="B31" s="517" t="s">
        <v>143</v>
      </c>
      <c r="C31" s="517"/>
      <c r="D31" s="517"/>
      <c r="E31" s="517"/>
      <c r="F31" s="517"/>
      <c r="G31" s="517"/>
      <c r="H31" s="517"/>
      <c r="I31" s="517"/>
      <c r="J31" s="517"/>
      <c r="K31" s="517"/>
      <c r="L31" s="517"/>
      <c r="M31" s="517"/>
      <c r="N31" s="517"/>
      <c r="O31" s="517"/>
      <c r="P31" s="517"/>
      <c r="Q31" s="517"/>
      <c r="R31" s="517"/>
      <c r="S31" s="517"/>
    </row>
    <row r="32" spans="2:28" ht="14.1" customHeight="1" x14ac:dyDescent="0.2"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</row>
    <row r="33" spans="2:19" ht="64.5" customHeight="1" x14ac:dyDescent="0.2">
      <c r="B33" s="518" t="s">
        <v>195</v>
      </c>
      <c r="C33" s="519"/>
      <c r="D33" s="519"/>
      <c r="E33" s="519"/>
      <c r="F33" s="519"/>
      <c r="G33" s="519"/>
      <c r="H33" s="519"/>
      <c r="I33" s="519"/>
      <c r="J33" s="519"/>
      <c r="K33" s="519"/>
      <c r="L33" s="519"/>
      <c r="M33" s="519"/>
      <c r="N33" s="519"/>
      <c r="O33" s="519"/>
      <c r="P33" s="519"/>
      <c r="Q33" s="519"/>
      <c r="R33" s="519"/>
      <c r="S33" s="519"/>
    </row>
    <row r="34" spans="2:19" s="62" customFormat="1" x14ac:dyDescent="0.2">
      <c r="B34" s="217"/>
    </row>
    <row r="35" spans="2:19" s="62" customFormat="1" x14ac:dyDescent="0.2">
      <c r="M35" s="2" t="s">
        <v>192</v>
      </c>
    </row>
    <row r="36" spans="2:19" x14ac:dyDescent="0.2">
      <c r="B36" s="2" t="s">
        <v>128</v>
      </c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2" t="s">
        <v>193</v>
      </c>
      <c r="N36" s="62"/>
      <c r="O36" s="62"/>
      <c r="P36" s="62"/>
      <c r="Q36" s="62"/>
      <c r="R36" s="62"/>
    </row>
    <row r="39" spans="2:19" x14ac:dyDescent="0.2">
      <c r="B39" s="90"/>
      <c r="C39" s="90"/>
      <c r="D39" s="90"/>
      <c r="E39" s="90"/>
      <c r="F39" s="90"/>
      <c r="G39" s="90"/>
      <c r="H39" s="90"/>
      <c r="M39" s="90"/>
      <c r="N39" s="90"/>
      <c r="O39" s="90"/>
      <c r="P39" s="90"/>
      <c r="Q39" s="90"/>
      <c r="R39" s="90"/>
    </row>
    <row r="41" spans="2:19" s="223" customFormat="1" ht="12" x14ac:dyDescent="0.2">
      <c r="B41" s="391" t="s">
        <v>191</v>
      </c>
    </row>
    <row r="44" spans="2:19" s="2" customFormat="1" ht="17.25" x14ac:dyDescent="0.3">
      <c r="B44" s="225" t="s">
        <v>130</v>
      </c>
      <c r="L44"/>
      <c r="M44" s="520" t="str">
        <f>'ONOR tempo'!P75</f>
        <v xml:space="preserve"> </v>
      </c>
      <c r="N44" s="520"/>
      <c r="O44" s="520"/>
      <c r="P44" s="520"/>
      <c r="Q44" s="520"/>
      <c r="R44" s="520"/>
    </row>
    <row r="50" spans="2:17" s="2" customFormat="1" ht="15.75" x14ac:dyDescent="0.25">
      <c r="B50" s="180"/>
      <c r="L50"/>
      <c r="M50" s="512"/>
      <c r="N50" s="513"/>
      <c r="O50" s="513"/>
      <c r="P50" s="513"/>
      <c r="Q50" s="513"/>
    </row>
  </sheetData>
  <customSheetViews>
    <customSheetView guid="{F2BF9753-6863-490C-BD86-8F793282D7DC}" scale="70" showPageBreaks="1" fitToPage="1" view="pageLayout" topLeftCell="A10">
      <selection activeCell="M44" sqref="M44:R44"/>
      <pageMargins left="0.79000000000000015" right="0.59" top="0.59" bottom="0.17000000000000004" header="0.51" footer="0.17000000000000004"/>
      <pageSetup paperSize="9" scale="91" orientation="portrait" r:id="rId1"/>
      <headerFooter alignWithMargins="0"/>
    </customSheetView>
  </customSheetViews>
  <mergeCells count="12">
    <mergeCell ref="F12:O14"/>
    <mergeCell ref="M50:Q50"/>
    <mergeCell ref="B19:S19"/>
    <mergeCell ref="B26:S26"/>
    <mergeCell ref="B29:S29"/>
    <mergeCell ref="B31:S31"/>
    <mergeCell ref="B33:S33"/>
    <mergeCell ref="M44:R44"/>
    <mergeCell ref="B21:S22"/>
    <mergeCell ref="B17:S18"/>
    <mergeCell ref="B23:S23"/>
    <mergeCell ref="B20:S20"/>
  </mergeCells>
  <phoneticPr fontId="0" type="noConversion"/>
  <pageMargins left="0.79000000000000015" right="0.59" top="0.59" bottom="0.17000000000000004" header="0.51" footer="0.17000000000000004"/>
  <pageSetup paperSize="9" scale="89" fitToHeight="0" orientation="portrait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V82"/>
  <sheetViews>
    <sheetView view="pageLayout" zoomScale="85" zoomScaleNormal="90" zoomScalePageLayoutView="85" workbookViewId="0">
      <selection activeCell="S16" sqref="S16:T16"/>
    </sheetView>
  </sheetViews>
  <sheetFormatPr defaultRowHeight="12.75" x14ac:dyDescent="0.2"/>
  <cols>
    <col min="1" max="1" width="3.28515625" customWidth="1"/>
    <col min="2" max="2" width="7.28515625" customWidth="1"/>
    <col min="3" max="3" width="6.28515625" customWidth="1"/>
    <col min="4" max="4" width="1.28515625" customWidth="1"/>
    <col min="5" max="5" width="0.85546875" customWidth="1"/>
    <col min="6" max="6" width="2.7109375" customWidth="1"/>
    <col min="7" max="7" width="0.85546875" customWidth="1"/>
    <col min="9" max="9" width="6" customWidth="1"/>
    <col min="10" max="10" width="12.7109375" customWidth="1"/>
    <col min="11" max="11" width="8.28515625" customWidth="1"/>
    <col min="12" max="12" width="7.7109375" customWidth="1"/>
    <col min="13" max="13" width="12.42578125" customWidth="1"/>
    <col min="14" max="14" width="12.7109375" customWidth="1"/>
    <col min="15" max="15" width="11.140625" customWidth="1"/>
    <col min="16" max="16" width="9.28515625" customWidth="1"/>
    <col min="17" max="17" width="9.85546875" customWidth="1"/>
    <col min="18" max="18" width="7.140625" customWidth="1"/>
    <col min="19" max="20" width="9.7109375" customWidth="1"/>
    <col min="21" max="21" width="4.7109375" customWidth="1"/>
    <col min="22" max="22" width="13.7109375" hidden="1" customWidth="1"/>
  </cols>
  <sheetData>
    <row r="1" spans="2:22" ht="4.9000000000000004" customHeight="1" x14ac:dyDescent="0.2"/>
    <row r="2" spans="2:22" ht="23.25" customHeight="1" x14ac:dyDescent="0.2">
      <c r="B2" s="18" t="s">
        <v>141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567">
        <v>45135</v>
      </c>
      <c r="T2" s="568"/>
    </row>
    <row r="3" spans="2:22" ht="5.25" customHeight="1" x14ac:dyDescent="0.2">
      <c r="B3" s="15"/>
    </row>
    <row r="4" spans="2:22" ht="19.5" customHeight="1" x14ac:dyDescent="0.2">
      <c r="B4" s="14" t="s">
        <v>12</v>
      </c>
      <c r="C4" s="6"/>
      <c r="D4" s="354"/>
      <c r="E4" s="354"/>
      <c r="F4" s="354"/>
      <c r="G4" s="354"/>
      <c r="H4" s="229" t="str">
        <f>' Fase 52 '!H4</f>
        <v>Comune di Bellinzona quartiere di Giubiasco</v>
      </c>
      <c r="I4" s="355"/>
      <c r="J4" s="355"/>
      <c r="K4" s="355"/>
      <c r="L4" s="355"/>
      <c r="M4" s="355"/>
      <c r="N4" s="355"/>
      <c r="O4" s="355"/>
      <c r="P4" s="576" t="s">
        <v>229</v>
      </c>
      <c r="Q4" s="576"/>
      <c r="R4" s="576"/>
      <c r="S4" s="576"/>
      <c r="T4" s="577"/>
    </row>
    <row r="5" spans="2:22" ht="19.5" customHeight="1" x14ac:dyDescent="0.2">
      <c r="B5" s="97"/>
      <c r="C5" s="24"/>
      <c r="D5" s="182"/>
      <c r="E5" s="182"/>
      <c r="F5" s="182"/>
      <c r="G5" s="182"/>
      <c r="H5" s="182" t="str">
        <f>' Fase 52 '!H5</f>
        <v>Riorganizzazione del nodo intermodale alla fermata ferroviaria di Giubiasco</v>
      </c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569" t="s">
        <v>288</v>
      </c>
      <c r="T5" s="570"/>
    </row>
    <row r="6" spans="2:22" ht="19.5" customHeight="1" x14ac:dyDescent="0.2">
      <c r="B6" s="7"/>
      <c r="C6" s="8"/>
      <c r="D6" s="356"/>
      <c r="E6" s="356"/>
      <c r="F6" s="356"/>
      <c r="G6" s="356"/>
      <c r="H6" s="356" t="s">
        <v>244</v>
      </c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9"/>
    </row>
    <row r="7" spans="2:22" ht="15" customHeight="1" x14ac:dyDescent="0.2"/>
    <row r="8" spans="2:22" ht="15" customHeight="1" x14ac:dyDescent="0.2"/>
    <row r="9" spans="2:22" ht="24" customHeight="1" x14ac:dyDescent="0.2">
      <c r="B9" s="75" t="s">
        <v>19</v>
      </c>
      <c r="C9" s="172">
        <v>53</v>
      </c>
      <c r="D9" s="74"/>
      <c r="E9" s="74"/>
      <c r="F9" s="74"/>
      <c r="G9" s="74"/>
      <c r="H9" s="74" t="s">
        <v>202</v>
      </c>
      <c r="M9" s="357" t="s">
        <v>203</v>
      </c>
      <c r="N9" s="609" t="s">
        <v>204</v>
      </c>
      <c r="O9" s="609"/>
      <c r="P9" s="609"/>
      <c r="Q9" s="609"/>
      <c r="R9" s="609"/>
      <c r="S9" s="609"/>
      <c r="T9" s="609"/>
    </row>
    <row r="10" spans="2:22" ht="19.5" customHeight="1" x14ac:dyDescent="0.3">
      <c r="B10" s="85"/>
      <c r="H10" s="85" t="s">
        <v>205</v>
      </c>
      <c r="M10" s="151" t="s">
        <v>206</v>
      </c>
      <c r="N10" s="609"/>
      <c r="O10" s="609"/>
      <c r="P10" s="609"/>
      <c r="Q10" s="609"/>
      <c r="R10" s="609"/>
      <c r="S10" s="609"/>
      <c r="T10" s="609"/>
    </row>
    <row r="11" spans="2:22" ht="7.5" customHeight="1" x14ac:dyDescent="0.25">
      <c r="B11" s="51"/>
      <c r="N11" s="2"/>
      <c r="O11" s="2"/>
      <c r="Q11" s="53"/>
      <c r="R11" s="53"/>
      <c r="S11" s="69"/>
      <c r="T11" s="69"/>
    </row>
    <row r="12" spans="2:22" ht="22.9" customHeight="1" x14ac:dyDescent="0.2">
      <c r="B12" s="52"/>
      <c r="J12" s="53"/>
      <c r="K12" s="263"/>
      <c r="L12" s="263"/>
      <c r="M12" s="358" t="s">
        <v>21</v>
      </c>
      <c r="N12" s="609" t="s">
        <v>207</v>
      </c>
      <c r="O12" s="609"/>
      <c r="P12" s="609"/>
      <c r="Q12" s="609"/>
      <c r="R12" s="609"/>
      <c r="S12" s="609"/>
      <c r="T12" s="609"/>
    </row>
    <row r="13" spans="2:22" ht="16.5" customHeight="1" x14ac:dyDescent="0.2"/>
    <row r="14" spans="2:22" ht="16.5" customHeight="1" x14ac:dyDescent="0.25">
      <c r="B14" s="1"/>
      <c r="R14" s="413"/>
      <c r="S14" s="1"/>
      <c r="T14" s="55"/>
    </row>
    <row r="15" spans="2:22" ht="7.5" customHeight="1" x14ac:dyDescent="0.25">
      <c r="B15" s="76"/>
      <c r="C15" s="77"/>
      <c r="E15" s="78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7"/>
      <c r="R15" s="414"/>
      <c r="S15" s="78"/>
      <c r="T15" s="77"/>
    </row>
    <row r="16" spans="2:22" s="3" customFormat="1" ht="24" customHeight="1" x14ac:dyDescent="0.2">
      <c r="B16" s="116">
        <v>53</v>
      </c>
      <c r="C16" s="117" t="s">
        <v>52</v>
      </c>
      <c r="E16" s="80"/>
      <c r="H16" s="74" t="s">
        <v>208</v>
      </c>
      <c r="L16" s="162"/>
      <c r="Q16" s="81"/>
      <c r="R16" s="75" t="s">
        <v>23</v>
      </c>
      <c r="S16" s="618"/>
      <c r="T16" s="619"/>
      <c r="V16" s="190">
        <f>S16</f>
        <v>0</v>
      </c>
    </row>
    <row r="17" spans="2:22" s="3" customFormat="1" ht="14.25" customHeight="1" x14ac:dyDescent="0.2">
      <c r="B17" s="116"/>
      <c r="C17" s="117"/>
      <c r="E17" s="80"/>
      <c r="H17" s="74"/>
      <c r="L17" s="162"/>
      <c r="Q17" s="81"/>
      <c r="R17" s="75"/>
      <c r="S17" s="141"/>
      <c r="T17" s="142"/>
      <c r="V17" s="190"/>
    </row>
    <row r="18" spans="2:22" s="3" customFormat="1" ht="18.75" customHeight="1" x14ac:dyDescent="0.2">
      <c r="B18" s="116"/>
      <c r="C18" s="154" t="s">
        <v>51</v>
      </c>
      <c r="E18" s="80"/>
      <c r="F18" s="401" t="s">
        <v>13</v>
      </c>
      <c r="H18" s="612" t="s">
        <v>209</v>
      </c>
      <c r="I18" s="612"/>
      <c r="J18" s="612"/>
      <c r="K18" s="612"/>
      <c r="L18" s="612"/>
      <c r="M18" s="612"/>
      <c r="N18" s="612"/>
      <c r="O18" s="612"/>
      <c r="P18" s="612"/>
      <c r="Q18" s="613"/>
      <c r="R18" s="192"/>
      <c r="S18" s="614"/>
      <c r="T18" s="615"/>
    </row>
    <row r="19" spans="2:22" s="3" customFormat="1" ht="3.75" customHeight="1" x14ac:dyDescent="0.2">
      <c r="B19" s="116"/>
      <c r="C19" s="154"/>
      <c r="E19" s="80"/>
      <c r="H19" s="160"/>
      <c r="Q19" s="81"/>
      <c r="R19" s="174"/>
      <c r="S19" s="42"/>
      <c r="T19" s="142"/>
    </row>
    <row r="20" spans="2:22" s="3" customFormat="1" ht="18" customHeight="1" x14ac:dyDescent="0.2">
      <c r="B20" s="116"/>
      <c r="C20" s="154" t="s">
        <v>42</v>
      </c>
      <c r="E20" s="80"/>
      <c r="F20" s="401" t="s">
        <v>13</v>
      </c>
      <c r="H20" s="610" t="s">
        <v>194</v>
      </c>
      <c r="I20" s="610"/>
      <c r="J20" s="610"/>
      <c r="K20" s="610"/>
      <c r="L20" s="610"/>
      <c r="M20" s="610"/>
      <c r="N20" s="610"/>
      <c r="O20" s="610"/>
      <c r="P20" s="610"/>
      <c r="Q20" s="611"/>
      <c r="R20" s="75"/>
      <c r="S20" s="616"/>
      <c r="T20" s="617"/>
    </row>
    <row r="21" spans="2:22" s="3" customFormat="1" ht="18.75" customHeight="1" x14ac:dyDescent="0.2">
      <c r="B21" s="116"/>
      <c r="C21" s="154"/>
      <c r="E21" s="80"/>
      <c r="H21" s="610"/>
      <c r="I21" s="610"/>
      <c r="J21" s="610"/>
      <c r="K21" s="610"/>
      <c r="L21" s="610"/>
      <c r="M21" s="610"/>
      <c r="N21" s="610"/>
      <c r="O21" s="610"/>
      <c r="P21" s="610"/>
      <c r="Q21" s="611"/>
      <c r="R21" s="75"/>
      <c r="S21" s="193"/>
      <c r="T21" s="138"/>
    </row>
    <row r="22" spans="2:22" s="3" customFormat="1" ht="6" customHeight="1" x14ac:dyDescent="0.2">
      <c r="B22" s="118"/>
      <c r="C22" s="119"/>
      <c r="E22" s="82"/>
      <c r="F22" s="83"/>
      <c r="G22" s="83"/>
      <c r="H22" s="359"/>
      <c r="I22" s="83"/>
      <c r="J22" s="83"/>
      <c r="K22" s="83"/>
      <c r="L22" s="83"/>
      <c r="M22" s="83"/>
      <c r="N22" s="83"/>
      <c r="O22" s="83"/>
      <c r="P22" s="83"/>
      <c r="Q22" s="84"/>
      <c r="R22" s="75"/>
      <c r="S22" s="118"/>
      <c r="T22" s="139"/>
    </row>
    <row r="23" spans="2:22" s="3" customFormat="1" ht="7.5" customHeight="1" x14ac:dyDescent="0.2">
      <c r="B23" s="74"/>
      <c r="C23" s="120"/>
      <c r="H23" s="160"/>
      <c r="S23" s="509"/>
      <c r="T23" s="510"/>
      <c r="U23" s="477"/>
    </row>
    <row r="24" spans="2:22" ht="21" customHeight="1" x14ac:dyDescent="0.2">
      <c r="O24" s="360"/>
      <c r="P24" s="361"/>
      <c r="Q24" s="360"/>
      <c r="R24" s="136"/>
      <c r="S24" s="147"/>
      <c r="T24" s="148"/>
    </row>
    <row r="25" spans="2:22" ht="24" customHeight="1" x14ac:dyDescent="0.3">
      <c r="B25" s="571" t="s">
        <v>11</v>
      </c>
      <c r="C25" s="571"/>
      <c r="H25" s="108" t="s">
        <v>29</v>
      </c>
      <c r="K25" s="173">
        <v>53</v>
      </c>
      <c r="L25" s="85" t="s">
        <v>210</v>
      </c>
      <c r="O25" s="360"/>
      <c r="P25" s="260"/>
      <c r="Q25" s="360"/>
      <c r="R25" s="137" t="s">
        <v>23</v>
      </c>
      <c r="S25" s="607" t="str">
        <f>IF(SUM(S16)=0," ",SUM(S16))</f>
        <v xml:space="preserve"> </v>
      </c>
      <c r="T25" s="608"/>
    </row>
    <row r="26" spans="2:22" ht="5.25" customHeight="1" x14ac:dyDescent="0.2">
      <c r="B26" s="15"/>
      <c r="S26" s="105"/>
      <c r="T26" s="106"/>
    </row>
    <row r="27" spans="2:22" ht="22.9" customHeight="1" x14ac:dyDescent="0.2">
      <c r="B27" s="17"/>
      <c r="L27" s="2"/>
      <c r="R27" s="168"/>
      <c r="S27" t="s">
        <v>32</v>
      </c>
    </row>
    <row r="28" spans="2:22" ht="14.25" customHeight="1" x14ac:dyDescent="0.2">
      <c r="L28" s="20"/>
      <c r="R28" s="168"/>
      <c r="S28" s="109" t="s">
        <v>31</v>
      </c>
    </row>
    <row r="29" spans="2:22" ht="14.25" customHeight="1" x14ac:dyDescent="0.2">
      <c r="L29" s="20"/>
      <c r="S29" s="109"/>
    </row>
    <row r="30" spans="2:22" s="21" customFormat="1" ht="21.4" customHeight="1" x14ac:dyDescent="0.2">
      <c r="B30" s="20"/>
      <c r="H30" s="20"/>
      <c r="J30" s="20"/>
      <c r="L30" s="20"/>
      <c r="M30" s="20"/>
      <c r="N30" s="20"/>
      <c r="O30" s="20"/>
    </row>
    <row r="31" spans="2:22" ht="18" customHeight="1" x14ac:dyDescent="0.2">
      <c r="B31" s="2"/>
      <c r="H31" s="2"/>
      <c r="J31" s="2"/>
      <c r="L31" s="25"/>
      <c r="M31" s="25"/>
      <c r="N31" s="25"/>
      <c r="O31" s="25"/>
      <c r="P31" s="25"/>
      <c r="Q31" s="25"/>
      <c r="R31" s="25"/>
      <c r="S31" s="53"/>
      <c r="T31" s="53"/>
    </row>
    <row r="32" spans="2:22" ht="4.9000000000000004" customHeight="1" x14ac:dyDescent="0.2">
      <c r="T32" s="364"/>
    </row>
    <row r="33" spans="1:20" ht="18" customHeight="1" x14ac:dyDescent="0.25">
      <c r="A33" s="31"/>
      <c r="B33" s="32"/>
      <c r="C33" s="43"/>
      <c r="D33" s="43"/>
      <c r="E33" s="43"/>
      <c r="F33" s="43"/>
      <c r="G33" s="43"/>
      <c r="H33" s="43"/>
      <c r="I33" s="43"/>
      <c r="J33" s="43"/>
      <c r="L33" s="63"/>
      <c r="M33" s="64"/>
      <c r="N33" s="363"/>
      <c r="O33" s="64"/>
      <c r="P33" s="5"/>
      <c r="Q33" s="43"/>
      <c r="R33" s="43"/>
      <c r="S33" s="43"/>
      <c r="T33" s="43"/>
    </row>
    <row r="34" spans="1:20" ht="18" customHeight="1" x14ac:dyDescent="0.25">
      <c r="A34" s="32"/>
      <c r="B34" s="32"/>
      <c r="C34" s="43"/>
      <c r="D34" s="43"/>
      <c r="E34" s="43"/>
      <c r="F34" s="43"/>
      <c r="G34" s="43"/>
      <c r="H34" s="43"/>
      <c r="I34" s="43"/>
      <c r="J34" s="43"/>
      <c r="L34" s="65"/>
      <c r="M34" s="64"/>
      <c r="N34" s="5"/>
      <c r="O34" s="5"/>
      <c r="P34" s="5"/>
      <c r="Q34" s="43"/>
      <c r="R34" s="43"/>
      <c r="S34" s="43"/>
      <c r="T34" s="43"/>
    </row>
    <row r="35" spans="1:20" ht="18" customHeight="1" x14ac:dyDescent="0.25">
      <c r="A35" s="31"/>
      <c r="B35" s="32"/>
      <c r="C35" s="43"/>
      <c r="D35" s="43"/>
      <c r="E35" s="43"/>
      <c r="F35" s="43"/>
      <c r="G35" s="43"/>
      <c r="H35" s="43"/>
      <c r="I35" s="43"/>
      <c r="J35" s="43"/>
      <c r="L35" s="63"/>
      <c r="M35" s="64"/>
      <c r="N35" s="363"/>
      <c r="O35" s="70"/>
      <c r="P35" s="5"/>
      <c r="Q35" s="70"/>
      <c r="R35" s="43"/>
      <c r="S35" s="70"/>
      <c r="T35" s="70"/>
    </row>
    <row r="36" spans="1:20" ht="18" customHeight="1" x14ac:dyDescent="0.25">
      <c r="A36" s="31"/>
      <c r="B36" s="32"/>
      <c r="C36" s="43"/>
      <c r="D36" s="43"/>
      <c r="E36" s="43"/>
      <c r="F36" s="43"/>
      <c r="G36" s="43"/>
      <c r="H36" s="43"/>
      <c r="I36" s="43"/>
      <c r="J36" s="43"/>
      <c r="L36" s="66"/>
      <c r="M36" s="64"/>
      <c r="N36" s="5"/>
      <c r="O36" s="70"/>
      <c r="P36" s="5"/>
      <c r="Q36" s="70"/>
      <c r="R36" s="43"/>
      <c r="S36" s="70"/>
      <c r="T36" s="70"/>
    </row>
    <row r="37" spans="1:20" ht="18" customHeight="1" x14ac:dyDescent="0.25">
      <c r="A37" s="31"/>
      <c r="B37" s="32"/>
      <c r="C37" s="43"/>
      <c r="D37" s="48"/>
      <c r="E37" s="48"/>
      <c r="F37" s="48"/>
      <c r="G37" s="48"/>
      <c r="H37" s="43"/>
      <c r="I37" s="43"/>
      <c r="J37" s="43"/>
      <c r="L37" s="63"/>
      <c r="M37" s="64"/>
      <c r="N37" s="5"/>
      <c r="O37" s="5"/>
      <c r="P37" s="44"/>
      <c r="Q37" s="49"/>
      <c r="R37" s="45"/>
      <c r="S37" s="45"/>
      <c r="T37" s="46"/>
    </row>
    <row r="38" spans="1:20" ht="5.25" customHeight="1" x14ac:dyDescent="0.25">
      <c r="A38" s="67"/>
      <c r="B38" s="43"/>
      <c r="C38" s="43"/>
      <c r="D38" s="43"/>
      <c r="E38" s="43"/>
      <c r="F38" s="43"/>
      <c r="G38" s="43"/>
      <c r="H38" s="43"/>
      <c r="I38" s="43"/>
      <c r="J38" s="43"/>
      <c r="L38" s="65"/>
      <c r="M38" s="64"/>
      <c r="N38" s="5"/>
      <c r="O38" s="5"/>
      <c r="P38" s="5"/>
      <c r="Q38" s="43"/>
      <c r="R38" s="48"/>
      <c r="S38" s="48"/>
      <c r="T38" s="32"/>
    </row>
    <row r="39" spans="1:20" ht="18" customHeight="1" x14ac:dyDescent="0.25">
      <c r="A39" s="43"/>
      <c r="B39" s="43"/>
      <c r="C39" s="43"/>
      <c r="D39" s="48"/>
      <c r="E39" s="48"/>
      <c r="F39" s="48"/>
      <c r="G39" s="48"/>
      <c r="H39" s="43"/>
      <c r="I39" s="43"/>
      <c r="J39" s="43"/>
      <c r="L39" s="63"/>
      <c r="M39" s="64"/>
      <c r="N39" s="5"/>
      <c r="O39" s="5"/>
      <c r="P39" s="44"/>
      <c r="Q39" s="49"/>
      <c r="R39" s="45"/>
      <c r="S39" s="45"/>
      <c r="T39" s="46"/>
    </row>
    <row r="40" spans="1:20" ht="5.25" customHeight="1" x14ac:dyDescent="0.25">
      <c r="A40" s="43"/>
      <c r="B40" s="43"/>
      <c r="C40" s="43"/>
      <c r="D40" s="43"/>
      <c r="E40" s="43"/>
      <c r="F40" s="43"/>
      <c r="G40" s="43"/>
      <c r="H40" s="43"/>
      <c r="I40" s="43"/>
      <c r="J40" s="43"/>
      <c r="L40" s="65"/>
      <c r="M40" s="64"/>
      <c r="N40" s="5"/>
      <c r="O40" s="5"/>
      <c r="P40" s="5"/>
      <c r="Q40" s="43"/>
      <c r="R40" s="48"/>
      <c r="S40" s="48"/>
      <c r="T40" s="32"/>
    </row>
    <row r="41" spans="1:20" ht="18" customHeight="1" x14ac:dyDescent="0.3">
      <c r="A41" s="43"/>
      <c r="B41" s="43"/>
      <c r="C41" s="43"/>
      <c r="D41" s="48"/>
      <c r="E41" s="48"/>
      <c r="F41" s="48"/>
      <c r="G41" s="48"/>
      <c r="H41" s="43"/>
      <c r="I41" s="43"/>
      <c r="J41" s="43"/>
      <c r="L41" s="63"/>
      <c r="M41" s="64"/>
      <c r="N41" s="5"/>
      <c r="O41" s="33"/>
      <c r="P41" s="44"/>
      <c r="Q41" s="72"/>
      <c r="R41" s="71"/>
      <c r="S41" s="45"/>
      <c r="T41" s="46"/>
    </row>
    <row r="42" spans="1:20" ht="18" customHeight="1" x14ac:dyDescent="0.25">
      <c r="A42" s="43"/>
      <c r="B42" s="43"/>
      <c r="C42" s="43"/>
      <c r="D42" s="43"/>
      <c r="E42" s="43"/>
      <c r="F42" s="43"/>
      <c r="G42" s="43"/>
      <c r="H42" s="43"/>
      <c r="I42" s="43"/>
      <c r="J42" s="43"/>
      <c r="L42" s="65"/>
      <c r="M42" s="64"/>
      <c r="N42" s="5"/>
      <c r="O42" s="47"/>
      <c r="P42" s="5"/>
      <c r="Q42" s="72"/>
      <c r="R42" s="71"/>
      <c r="S42" s="53"/>
      <c r="T42" s="53"/>
    </row>
    <row r="43" spans="1:20" ht="9.75" customHeight="1" x14ac:dyDescent="0.3">
      <c r="A43" s="43"/>
      <c r="B43" s="43"/>
      <c r="C43" s="43"/>
      <c r="D43" s="43"/>
      <c r="E43" s="43"/>
      <c r="F43" s="43"/>
      <c r="G43" s="43"/>
      <c r="H43" s="43"/>
      <c r="I43" s="43"/>
      <c r="J43" s="43"/>
      <c r="L43" s="65"/>
      <c r="M43" s="64"/>
      <c r="N43" s="5"/>
      <c r="O43" s="34"/>
      <c r="P43" s="5"/>
      <c r="Q43" s="68"/>
      <c r="R43" s="48"/>
      <c r="S43" s="53"/>
      <c r="T43" s="53"/>
    </row>
    <row r="44" spans="1:20" ht="18" customHeight="1" x14ac:dyDescent="0.3">
      <c r="A44" s="31"/>
      <c r="B44" s="32"/>
      <c r="C44" s="43"/>
      <c r="D44" s="48"/>
      <c r="E44" s="48"/>
      <c r="F44" s="48"/>
      <c r="G44" s="48"/>
      <c r="H44" s="43"/>
      <c r="I44" s="43"/>
      <c r="J44" s="43"/>
      <c r="L44" s="63"/>
      <c r="M44" s="64"/>
      <c r="N44" s="5"/>
      <c r="O44" s="33"/>
      <c r="P44" s="44"/>
      <c r="Q44" s="72"/>
      <c r="R44" s="71"/>
      <c r="S44" s="70"/>
      <c r="T44" s="70"/>
    </row>
    <row r="45" spans="1:20" ht="18" customHeight="1" x14ac:dyDescent="0.25">
      <c r="A45" s="43"/>
      <c r="B45" s="43"/>
      <c r="C45" s="43"/>
      <c r="D45" s="43"/>
      <c r="E45" s="43"/>
      <c r="F45" s="43"/>
      <c r="G45" s="43"/>
      <c r="H45" s="43"/>
      <c r="I45" s="43"/>
      <c r="J45" s="43"/>
      <c r="L45" s="65"/>
      <c r="M45" s="64"/>
      <c r="N45" s="5"/>
      <c r="O45" s="47"/>
      <c r="P45" s="5"/>
      <c r="Q45" s="72"/>
      <c r="R45" s="71"/>
      <c r="S45" s="70"/>
      <c r="T45" s="70"/>
    </row>
    <row r="46" spans="1:20" ht="9.75" customHeight="1" x14ac:dyDescent="0.25">
      <c r="A46" s="43"/>
      <c r="B46" s="43"/>
      <c r="C46" s="43"/>
      <c r="D46" s="43"/>
      <c r="E46" s="43"/>
      <c r="F46" s="43"/>
      <c r="G46" s="43"/>
      <c r="H46" s="43"/>
      <c r="I46" s="43"/>
      <c r="J46" s="43"/>
      <c r="L46" s="65"/>
      <c r="M46" s="64"/>
      <c r="N46" s="5"/>
      <c r="O46" s="5"/>
      <c r="P46" s="5"/>
      <c r="Q46" s="43"/>
      <c r="R46" s="48"/>
      <c r="S46" s="48"/>
      <c r="T46" s="32"/>
    </row>
    <row r="47" spans="1:20" ht="18" customHeight="1" x14ac:dyDescent="0.3">
      <c r="A47" s="31"/>
      <c r="B47" s="32"/>
      <c r="C47" s="43"/>
      <c r="D47" s="48"/>
      <c r="E47" s="48"/>
      <c r="F47" s="48"/>
      <c r="G47" s="48"/>
      <c r="H47" s="43"/>
      <c r="I47" s="43"/>
      <c r="J47" s="43"/>
      <c r="L47" s="63"/>
      <c r="M47" s="64"/>
      <c r="N47" s="5"/>
      <c r="O47" s="34"/>
      <c r="P47" s="44"/>
      <c r="Q47" s="49"/>
      <c r="R47" s="45"/>
      <c r="S47" s="73"/>
      <c r="T47" s="73"/>
    </row>
    <row r="48" spans="1:20" ht="5.25" customHeight="1" x14ac:dyDescent="0.25">
      <c r="A48" s="43"/>
      <c r="B48" s="43"/>
      <c r="C48" s="43"/>
      <c r="D48" s="43"/>
      <c r="E48" s="43"/>
      <c r="F48" s="43"/>
      <c r="G48" s="43"/>
      <c r="H48" s="43"/>
      <c r="I48" s="43"/>
      <c r="J48" s="43"/>
      <c r="L48" s="65"/>
      <c r="M48" s="64"/>
      <c r="N48" s="5"/>
      <c r="O48" s="5"/>
      <c r="P48" s="5"/>
      <c r="Q48" s="43"/>
      <c r="R48" s="48"/>
      <c r="S48" s="65"/>
      <c r="T48" s="32"/>
    </row>
    <row r="49" spans="1:20" ht="18" customHeight="1" x14ac:dyDescent="0.3">
      <c r="A49" s="43"/>
      <c r="B49" s="43"/>
      <c r="C49" s="43"/>
      <c r="D49" s="48"/>
      <c r="E49" s="48"/>
      <c r="F49" s="48"/>
      <c r="G49" s="48"/>
      <c r="H49" s="43"/>
      <c r="I49" s="43"/>
      <c r="J49" s="43"/>
      <c r="L49" s="63"/>
      <c r="M49" s="64"/>
      <c r="N49" s="5"/>
      <c r="O49" s="33"/>
      <c r="P49" s="44"/>
      <c r="Q49" s="49"/>
      <c r="R49" s="45"/>
      <c r="S49" s="73"/>
      <c r="T49" s="73"/>
    </row>
    <row r="64" spans="1:20" ht="12.75" customHeight="1" x14ac:dyDescent="0.2"/>
    <row r="65" spans="1:21" ht="20.25" customHeight="1" x14ac:dyDescent="0.2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111"/>
      <c r="P65" s="3"/>
      <c r="Q65" s="3"/>
      <c r="R65" s="35"/>
      <c r="S65" s="362"/>
      <c r="T65" s="362"/>
      <c r="U65" s="37"/>
    </row>
    <row r="66" spans="1:21" ht="18.75" customHeight="1" x14ac:dyDescent="0.2">
      <c r="A66" s="11"/>
      <c r="R66" s="21"/>
      <c r="T66" s="25"/>
      <c r="U66" s="16"/>
    </row>
    <row r="81" spans="2:2" ht="15.75" x14ac:dyDescent="0.2">
      <c r="B81" s="111" t="s">
        <v>33</v>
      </c>
    </row>
    <row r="82" spans="2:2" ht="15.75" x14ac:dyDescent="0.2">
      <c r="B82" s="111" t="s">
        <v>183</v>
      </c>
    </row>
  </sheetData>
  <customSheetViews>
    <customSheetView guid="{F2BF9753-6863-490C-BD86-8F793282D7DC}" scale="60" showPageBreaks="1" fitToPage="1" hiddenColumns="1" view="pageLayout">
      <selection activeCell="R43" sqref="R43"/>
      <pageMargins left="0.47244094488188981" right="0.39370078740157483" top="0.59055118110236227" bottom="0.59055118110236227" header="0.51181102362204722" footer="0.51181102362204722"/>
      <pageSetup paperSize="9" scale="64" orientation="portrait" r:id="rId1"/>
      <headerFooter alignWithMargins="0"/>
    </customSheetView>
  </customSheetViews>
  <mergeCells count="12">
    <mergeCell ref="S2:T2"/>
    <mergeCell ref="S5:T5"/>
    <mergeCell ref="N12:T12"/>
    <mergeCell ref="S16:T16"/>
    <mergeCell ref="P4:T4"/>
    <mergeCell ref="B25:C25"/>
    <mergeCell ref="S25:T25"/>
    <mergeCell ref="N9:T10"/>
    <mergeCell ref="H20:Q21"/>
    <mergeCell ref="H18:Q18"/>
    <mergeCell ref="S18:T18"/>
    <mergeCell ref="S20:T20"/>
  </mergeCells>
  <pageMargins left="0.47244094488188981" right="0.39370078740157483" top="0.59055118110236227" bottom="0.59055118110236227" header="0.51181102362204722" footer="0.51181102362204722"/>
  <pageSetup paperSize="9" scale="64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"/>
  <sheetViews>
    <sheetView view="pageLayout" topLeftCell="A9" zoomScaleNormal="100" workbookViewId="0">
      <selection activeCell="B21" sqref="A21:S22"/>
    </sheetView>
  </sheetViews>
  <sheetFormatPr defaultColWidth="8.85546875" defaultRowHeight="12.75" x14ac:dyDescent="0.2"/>
  <cols>
    <col min="1" max="26" width="4.7109375" style="226" customWidth="1"/>
    <col min="27" max="16384" width="8.85546875" style="226"/>
  </cols>
  <sheetData>
    <row r="1" spans="1:19" ht="7.5" customHeight="1" x14ac:dyDescent="0.2"/>
    <row r="2" spans="1:19" ht="21.95" customHeight="1" x14ac:dyDescent="0.2">
      <c r="A2" s="536" t="s">
        <v>131</v>
      </c>
      <c r="B2" s="537"/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37"/>
      <c r="N2" s="537"/>
      <c r="O2" s="537"/>
      <c r="P2" s="537"/>
      <c r="Q2" s="537"/>
      <c r="R2" s="537"/>
      <c r="S2" s="538"/>
    </row>
    <row r="3" spans="1:19" ht="7.5" customHeight="1" x14ac:dyDescent="0.2"/>
    <row r="4" spans="1:19" ht="87" customHeight="1" x14ac:dyDescent="0.2">
      <c r="A4" s="539" t="s">
        <v>132</v>
      </c>
      <c r="B4" s="540"/>
      <c r="C4" s="540"/>
      <c r="D4" s="540"/>
      <c r="E4" s="540"/>
      <c r="F4" s="540"/>
      <c r="G4" s="540"/>
      <c r="H4" s="540"/>
      <c r="I4" s="540"/>
      <c r="J4" s="540"/>
      <c r="K4" s="540"/>
      <c r="L4" s="540"/>
      <c r="M4" s="540"/>
      <c r="N4" s="540"/>
      <c r="O4" s="540"/>
      <c r="P4" s="540"/>
      <c r="Q4" s="540"/>
      <c r="R4" s="540"/>
      <c r="S4" s="540"/>
    </row>
    <row r="5" spans="1:19" ht="7.5" customHeight="1" x14ac:dyDescent="0.2"/>
    <row r="6" spans="1:19" ht="42.6" customHeight="1" x14ac:dyDescent="0.2">
      <c r="A6" s="541" t="s">
        <v>133</v>
      </c>
      <c r="B6" s="541"/>
      <c r="C6" s="541" t="s">
        <v>134</v>
      </c>
      <c r="D6" s="541"/>
      <c r="E6" s="541"/>
      <c r="F6" s="541"/>
      <c r="G6" s="541" t="s">
        <v>135</v>
      </c>
      <c r="H6" s="541"/>
      <c r="I6" s="541"/>
      <c r="J6" s="541"/>
      <c r="K6" s="541"/>
      <c r="L6" s="541"/>
      <c r="M6" s="542" t="s">
        <v>136</v>
      </c>
      <c r="N6" s="543"/>
      <c r="O6" s="543"/>
      <c r="P6" s="543"/>
      <c r="Q6" s="543"/>
      <c r="R6" s="543"/>
      <c r="S6" s="544"/>
    </row>
    <row r="7" spans="1:19" ht="25.15" customHeight="1" x14ac:dyDescent="0.2">
      <c r="A7" s="532"/>
      <c r="B7" s="532"/>
      <c r="C7" s="532"/>
      <c r="D7" s="532"/>
      <c r="E7" s="532"/>
      <c r="F7" s="532"/>
      <c r="G7" s="532"/>
      <c r="H7" s="532"/>
      <c r="I7" s="532"/>
      <c r="J7" s="532"/>
      <c r="K7" s="532"/>
      <c r="L7" s="532"/>
      <c r="M7" s="533"/>
      <c r="N7" s="534"/>
      <c r="O7" s="534"/>
      <c r="P7" s="534"/>
      <c r="Q7" s="534"/>
      <c r="R7" s="534"/>
      <c r="S7" s="535"/>
    </row>
    <row r="8" spans="1:19" ht="25.15" customHeight="1" x14ac:dyDescent="0.2">
      <c r="A8" s="528"/>
      <c r="B8" s="528"/>
      <c r="C8" s="528"/>
      <c r="D8" s="528"/>
      <c r="E8" s="528"/>
      <c r="F8" s="528"/>
      <c r="G8" s="528"/>
      <c r="H8" s="528"/>
      <c r="I8" s="528"/>
      <c r="J8" s="528"/>
      <c r="K8" s="528"/>
      <c r="L8" s="528"/>
      <c r="M8" s="529"/>
      <c r="N8" s="530"/>
      <c r="O8" s="530"/>
      <c r="P8" s="530"/>
      <c r="Q8" s="530"/>
      <c r="R8" s="530"/>
      <c r="S8" s="531"/>
    </row>
    <row r="9" spans="1:19" ht="25.15" customHeight="1" x14ac:dyDescent="0.2">
      <c r="A9" s="528"/>
      <c r="B9" s="528"/>
      <c r="C9" s="528"/>
      <c r="D9" s="528"/>
      <c r="E9" s="528"/>
      <c r="F9" s="528"/>
      <c r="G9" s="528"/>
      <c r="H9" s="528"/>
      <c r="I9" s="528"/>
      <c r="J9" s="528"/>
      <c r="K9" s="528"/>
      <c r="L9" s="528"/>
      <c r="M9" s="529"/>
      <c r="N9" s="530"/>
      <c r="O9" s="530"/>
      <c r="P9" s="530"/>
      <c r="Q9" s="530"/>
      <c r="R9" s="530"/>
      <c r="S9" s="531"/>
    </row>
    <row r="10" spans="1:19" ht="25.15" customHeight="1" x14ac:dyDescent="0.2">
      <c r="A10" s="528"/>
      <c r="B10" s="528"/>
      <c r="C10" s="528"/>
      <c r="D10" s="528"/>
      <c r="E10" s="528"/>
      <c r="F10" s="528"/>
      <c r="G10" s="528"/>
      <c r="H10" s="528"/>
      <c r="I10" s="528"/>
      <c r="J10" s="528"/>
      <c r="K10" s="528"/>
      <c r="L10" s="528"/>
      <c r="M10" s="529"/>
      <c r="N10" s="530"/>
      <c r="O10" s="530"/>
      <c r="P10" s="530"/>
      <c r="Q10" s="530"/>
      <c r="R10" s="530"/>
      <c r="S10" s="531"/>
    </row>
    <row r="11" spans="1:19" ht="25.15" customHeight="1" x14ac:dyDescent="0.2">
      <c r="A11" s="528"/>
      <c r="B11" s="528"/>
      <c r="C11" s="528"/>
      <c r="D11" s="528"/>
      <c r="E11" s="528"/>
      <c r="F11" s="528"/>
      <c r="G11" s="528"/>
      <c r="H11" s="528"/>
      <c r="I11" s="528"/>
      <c r="J11" s="528"/>
      <c r="K11" s="528"/>
      <c r="L11" s="528"/>
      <c r="M11" s="529"/>
      <c r="N11" s="530"/>
      <c r="O11" s="530"/>
      <c r="P11" s="530"/>
      <c r="Q11" s="530"/>
      <c r="R11" s="530"/>
      <c r="S11" s="531"/>
    </row>
    <row r="12" spans="1:19" ht="25.15" customHeight="1" x14ac:dyDescent="0.2">
      <c r="A12" s="528"/>
      <c r="B12" s="528"/>
      <c r="C12" s="528"/>
      <c r="D12" s="528"/>
      <c r="E12" s="528"/>
      <c r="F12" s="528"/>
      <c r="G12" s="528"/>
      <c r="H12" s="528"/>
      <c r="I12" s="528"/>
      <c r="J12" s="528"/>
      <c r="K12" s="528"/>
      <c r="L12" s="528"/>
      <c r="M12" s="529"/>
      <c r="N12" s="530"/>
      <c r="O12" s="530"/>
      <c r="P12" s="530"/>
      <c r="Q12" s="530"/>
      <c r="R12" s="530"/>
      <c r="S12" s="531"/>
    </row>
    <row r="13" spans="1:19" ht="25.15" customHeight="1" x14ac:dyDescent="0.2">
      <c r="A13" s="528"/>
      <c r="B13" s="528"/>
      <c r="C13" s="528"/>
      <c r="D13" s="528"/>
      <c r="E13" s="528"/>
      <c r="F13" s="528"/>
      <c r="G13" s="528"/>
      <c r="H13" s="528"/>
      <c r="I13" s="528"/>
      <c r="J13" s="528"/>
      <c r="K13" s="528"/>
      <c r="L13" s="528"/>
      <c r="M13" s="529"/>
      <c r="N13" s="530"/>
      <c r="O13" s="530"/>
      <c r="P13" s="530"/>
      <c r="Q13" s="530"/>
      <c r="R13" s="530"/>
      <c r="S13" s="531"/>
    </row>
    <row r="14" spans="1:19" ht="25.15" customHeight="1" x14ac:dyDescent="0.2">
      <c r="A14" s="528"/>
      <c r="B14" s="528"/>
      <c r="C14" s="528"/>
      <c r="D14" s="528"/>
      <c r="E14" s="528"/>
      <c r="F14" s="528"/>
      <c r="G14" s="528"/>
      <c r="H14" s="528"/>
      <c r="I14" s="528"/>
      <c r="J14" s="528"/>
      <c r="K14" s="528"/>
      <c r="L14" s="528"/>
      <c r="M14" s="529"/>
      <c r="N14" s="530"/>
      <c r="O14" s="530"/>
      <c r="P14" s="530"/>
      <c r="Q14" s="530"/>
      <c r="R14" s="530"/>
      <c r="S14" s="531"/>
    </row>
    <row r="15" spans="1:19" ht="25.15" customHeight="1" x14ac:dyDescent="0.2">
      <c r="A15" s="528"/>
      <c r="B15" s="528"/>
      <c r="C15" s="528"/>
      <c r="D15" s="528"/>
      <c r="E15" s="528"/>
      <c r="F15" s="528"/>
      <c r="G15" s="528"/>
      <c r="H15" s="528"/>
      <c r="I15" s="528"/>
      <c r="J15" s="528"/>
      <c r="K15" s="528"/>
      <c r="L15" s="528"/>
      <c r="M15" s="529"/>
      <c r="N15" s="530"/>
      <c r="O15" s="530"/>
      <c r="P15" s="530"/>
      <c r="Q15" s="530"/>
      <c r="R15" s="530"/>
      <c r="S15" s="531"/>
    </row>
    <row r="16" spans="1:19" ht="25.15" customHeight="1" x14ac:dyDescent="0.2">
      <c r="A16" s="528"/>
      <c r="B16" s="528"/>
      <c r="C16" s="528"/>
      <c r="D16" s="528"/>
      <c r="E16" s="528"/>
      <c r="F16" s="528"/>
      <c r="G16" s="528"/>
      <c r="H16" s="528"/>
      <c r="I16" s="528"/>
      <c r="J16" s="528"/>
      <c r="K16" s="528"/>
      <c r="L16" s="528"/>
      <c r="M16" s="529"/>
      <c r="N16" s="530"/>
      <c r="O16" s="530"/>
      <c r="P16" s="530"/>
      <c r="Q16" s="530"/>
      <c r="R16" s="530"/>
      <c r="S16" s="531"/>
    </row>
    <row r="17" spans="1:19" ht="25.15" customHeight="1" x14ac:dyDescent="0.2">
      <c r="A17" s="528"/>
      <c r="B17" s="528"/>
      <c r="C17" s="528"/>
      <c r="D17" s="528"/>
      <c r="E17" s="528"/>
      <c r="F17" s="528"/>
      <c r="G17" s="528"/>
      <c r="H17" s="528"/>
      <c r="I17" s="528"/>
      <c r="J17" s="528"/>
      <c r="K17" s="528"/>
      <c r="L17" s="528"/>
      <c r="M17" s="529"/>
      <c r="N17" s="530"/>
      <c r="O17" s="530"/>
      <c r="P17" s="530"/>
      <c r="Q17" s="530"/>
      <c r="R17" s="530"/>
      <c r="S17" s="531"/>
    </row>
    <row r="18" spans="1:19" ht="25.15" customHeight="1" x14ac:dyDescent="0.2">
      <c r="A18" s="528"/>
      <c r="B18" s="528"/>
      <c r="C18" s="528"/>
      <c r="D18" s="528"/>
      <c r="E18" s="528"/>
      <c r="F18" s="528"/>
      <c r="G18" s="528"/>
      <c r="H18" s="528"/>
      <c r="I18" s="528"/>
      <c r="J18" s="528"/>
      <c r="K18" s="528"/>
      <c r="L18" s="528"/>
      <c r="M18" s="529"/>
      <c r="N18" s="530"/>
      <c r="O18" s="530"/>
      <c r="P18" s="530"/>
      <c r="Q18" s="530"/>
      <c r="R18" s="530"/>
      <c r="S18" s="531"/>
    </row>
    <row r="19" spans="1:19" ht="25.15" customHeight="1" x14ac:dyDescent="0.2">
      <c r="A19" s="528"/>
      <c r="B19" s="528"/>
      <c r="C19" s="528"/>
      <c r="D19" s="528"/>
      <c r="E19" s="528"/>
      <c r="F19" s="528"/>
      <c r="G19" s="528"/>
      <c r="H19" s="528"/>
      <c r="I19" s="528"/>
      <c r="J19" s="528"/>
      <c r="K19" s="528"/>
      <c r="L19" s="528"/>
      <c r="M19" s="529"/>
      <c r="N19" s="530"/>
      <c r="O19" s="530"/>
      <c r="P19" s="530"/>
      <c r="Q19" s="530"/>
      <c r="R19" s="530"/>
      <c r="S19" s="531"/>
    </row>
    <row r="20" spans="1:19" ht="25.15" customHeight="1" x14ac:dyDescent="0.2">
      <c r="A20" s="528"/>
      <c r="B20" s="528"/>
      <c r="C20" s="528"/>
      <c r="D20" s="528"/>
      <c r="E20" s="528"/>
      <c r="F20" s="528"/>
      <c r="G20" s="528"/>
      <c r="H20" s="528"/>
      <c r="I20" s="528"/>
      <c r="J20" s="528"/>
      <c r="K20" s="528"/>
      <c r="L20" s="528"/>
      <c r="M20" s="529"/>
      <c r="N20" s="530"/>
      <c r="O20" s="530"/>
      <c r="P20" s="530"/>
      <c r="Q20" s="530"/>
      <c r="R20" s="530"/>
      <c r="S20" s="531"/>
    </row>
    <row r="22" spans="1:19" ht="14.25" x14ac:dyDescent="0.2">
      <c r="A22" s="526" t="s">
        <v>137</v>
      </c>
      <c r="B22" s="527"/>
      <c r="C22" s="527"/>
      <c r="D22" s="527"/>
      <c r="E22" s="527"/>
      <c r="F22" s="527"/>
      <c r="G22" s="527"/>
      <c r="H22" s="527"/>
      <c r="I22" s="527"/>
      <c r="J22" s="527"/>
      <c r="K22" s="527"/>
      <c r="L22" s="527"/>
      <c r="M22" s="527"/>
      <c r="N22" s="527"/>
      <c r="O22" s="527"/>
      <c r="P22" s="527"/>
      <c r="Q22" s="527"/>
      <c r="R22" s="527"/>
      <c r="S22" s="527"/>
    </row>
    <row r="23" spans="1:19" ht="19.7" customHeight="1" x14ac:dyDescent="0.2">
      <c r="A23" s="525" t="s">
        <v>138</v>
      </c>
      <c r="B23" s="525"/>
      <c r="C23" s="525"/>
      <c r="D23" s="525"/>
      <c r="E23" s="525"/>
      <c r="F23" s="525"/>
      <c r="G23" s="525"/>
      <c r="H23" s="525"/>
      <c r="I23" s="525"/>
      <c r="J23" s="525"/>
      <c r="K23" s="525"/>
      <c r="L23" s="525"/>
      <c r="M23" s="525"/>
      <c r="N23" s="525"/>
      <c r="O23" s="525"/>
      <c r="P23" s="525"/>
      <c r="Q23" s="525"/>
      <c r="R23" s="525"/>
      <c r="S23" s="525"/>
    </row>
    <row r="24" spans="1:19" ht="19.7" customHeight="1" x14ac:dyDescent="0.2">
      <c r="A24" s="525" t="s">
        <v>138</v>
      </c>
      <c r="B24" s="525"/>
      <c r="C24" s="525"/>
      <c r="D24" s="525"/>
      <c r="E24" s="525"/>
      <c r="F24" s="525"/>
      <c r="G24" s="525"/>
      <c r="H24" s="525"/>
      <c r="I24" s="525"/>
      <c r="J24" s="525"/>
      <c r="K24" s="525"/>
      <c r="L24" s="525"/>
      <c r="M24" s="525"/>
      <c r="N24" s="525"/>
      <c r="O24" s="525"/>
      <c r="P24" s="525"/>
      <c r="Q24" s="525"/>
      <c r="R24" s="525"/>
      <c r="S24" s="525"/>
    </row>
    <row r="25" spans="1:19" ht="19.7" customHeight="1" x14ac:dyDescent="0.2">
      <c r="A25" s="525" t="s">
        <v>138</v>
      </c>
      <c r="B25" s="525"/>
      <c r="C25" s="525"/>
      <c r="D25" s="525"/>
      <c r="E25" s="525"/>
      <c r="F25" s="525"/>
      <c r="G25" s="525"/>
      <c r="H25" s="525"/>
      <c r="I25" s="525"/>
      <c r="J25" s="525"/>
      <c r="K25" s="525"/>
      <c r="L25" s="525"/>
      <c r="M25" s="525"/>
      <c r="N25" s="525"/>
      <c r="O25" s="525"/>
      <c r="P25" s="525"/>
      <c r="Q25" s="525"/>
      <c r="R25" s="525"/>
      <c r="S25" s="525"/>
    </row>
    <row r="26" spans="1:19" ht="19.7" customHeight="1" x14ac:dyDescent="0.2">
      <c r="A26" s="525" t="s">
        <v>138</v>
      </c>
      <c r="B26" s="525"/>
      <c r="C26" s="525"/>
      <c r="D26" s="525"/>
      <c r="E26" s="525"/>
      <c r="F26" s="525"/>
      <c r="G26" s="525"/>
      <c r="H26" s="525"/>
      <c r="I26" s="525"/>
      <c r="J26" s="525"/>
      <c r="K26" s="525"/>
      <c r="L26" s="525"/>
      <c r="M26" s="525"/>
      <c r="N26" s="525"/>
      <c r="O26" s="525"/>
      <c r="P26" s="525"/>
      <c r="Q26" s="525"/>
      <c r="R26" s="525"/>
      <c r="S26" s="525"/>
    </row>
    <row r="27" spans="1:19" ht="19.7" customHeight="1" x14ac:dyDescent="0.2">
      <c r="A27" s="525" t="s">
        <v>138</v>
      </c>
      <c r="B27" s="525"/>
      <c r="C27" s="525"/>
      <c r="D27" s="525"/>
      <c r="E27" s="525"/>
      <c r="F27" s="525"/>
      <c r="G27" s="525"/>
      <c r="H27" s="525"/>
      <c r="I27" s="525"/>
      <c r="J27" s="525"/>
      <c r="K27" s="525"/>
      <c r="L27" s="525"/>
      <c r="M27" s="525"/>
      <c r="N27" s="525"/>
      <c r="O27" s="525"/>
      <c r="P27" s="525"/>
      <c r="Q27" s="525"/>
      <c r="R27" s="525"/>
      <c r="S27" s="525"/>
    </row>
    <row r="29" spans="1:19" x14ac:dyDescent="0.2">
      <c r="M29" s="226" t="s">
        <v>90</v>
      </c>
    </row>
    <row r="30" spans="1:19" x14ac:dyDescent="0.2">
      <c r="A30" s="226" t="s">
        <v>128</v>
      </c>
      <c r="M30" s="226" t="s">
        <v>129</v>
      </c>
    </row>
    <row r="33" spans="1:18" x14ac:dyDescent="0.2">
      <c r="A33" s="227"/>
      <c r="B33" s="227"/>
      <c r="C33" s="227"/>
      <c r="D33" s="227"/>
      <c r="E33" s="227"/>
      <c r="F33" s="227"/>
      <c r="M33" s="227"/>
      <c r="N33" s="227"/>
      <c r="O33" s="227"/>
      <c r="P33" s="227"/>
      <c r="Q33" s="227"/>
      <c r="R33" s="227"/>
    </row>
    <row r="35" spans="1:18" ht="15" x14ac:dyDescent="0.25">
      <c r="A35" s="228" t="s">
        <v>139</v>
      </c>
    </row>
  </sheetData>
  <protectedRanges>
    <protectedRange sqref="A7:S20 A23:S27" name="Intervallo1"/>
  </protectedRanges>
  <customSheetViews>
    <customSheetView guid="{F2BF9753-6863-490C-BD86-8F793282D7DC}" scale="60" showPageBreaks="1" fitToPage="1" printArea="1" view="pageLayout">
      <selection activeCell="M16" sqref="M16:S16"/>
      <pageMargins left="0.70866141732283472" right="0.70866141732283472" top="0.74803149606299213" bottom="0.74803149606299213" header="0.31496062992125984" footer="0.31496062992125984"/>
      <pageSetup paperSize="9" scale="99" orientation="portrait" r:id="rId1"/>
    </customSheetView>
  </customSheetViews>
  <mergeCells count="68">
    <mergeCell ref="A2:S2"/>
    <mergeCell ref="A4:S4"/>
    <mergeCell ref="A6:B6"/>
    <mergeCell ref="C6:F6"/>
    <mergeCell ref="G6:L6"/>
    <mergeCell ref="M6:S6"/>
    <mergeCell ref="A7:B7"/>
    <mergeCell ref="C7:F7"/>
    <mergeCell ref="G7:L7"/>
    <mergeCell ref="M7:S7"/>
    <mergeCell ref="A8:B8"/>
    <mergeCell ref="C8:F8"/>
    <mergeCell ref="G8:L8"/>
    <mergeCell ref="M8:S8"/>
    <mergeCell ref="A9:B9"/>
    <mergeCell ref="C9:F9"/>
    <mergeCell ref="G9:L9"/>
    <mergeCell ref="M9:S9"/>
    <mergeCell ref="A10:B10"/>
    <mergeCell ref="C10:F10"/>
    <mergeCell ref="G10:L10"/>
    <mergeCell ref="M10:S10"/>
    <mergeCell ref="A11:B11"/>
    <mergeCell ref="C11:F11"/>
    <mergeCell ref="G11:L11"/>
    <mergeCell ref="M11:S11"/>
    <mergeCell ref="A12:B12"/>
    <mergeCell ref="C12:F12"/>
    <mergeCell ref="G12:L12"/>
    <mergeCell ref="M12:S12"/>
    <mergeCell ref="A13:B13"/>
    <mergeCell ref="C13:F13"/>
    <mergeCell ref="G13:L13"/>
    <mergeCell ref="M13:S13"/>
    <mergeCell ref="A14:B14"/>
    <mergeCell ref="C14:F14"/>
    <mergeCell ref="G14:L14"/>
    <mergeCell ref="M14:S14"/>
    <mergeCell ref="A15:B15"/>
    <mergeCell ref="C15:F15"/>
    <mergeCell ref="G15:L15"/>
    <mergeCell ref="M15:S15"/>
    <mergeCell ref="A16:B16"/>
    <mergeCell ref="C16:F16"/>
    <mergeCell ref="G16:L16"/>
    <mergeCell ref="M16:S16"/>
    <mergeCell ref="A17:B17"/>
    <mergeCell ref="C17:F17"/>
    <mergeCell ref="G17:L17"/>
    <mergeCell ref="M17:S17"/>
    <mergeCell ref="A18:B18"/>
    <mergeCell ref="C18:F18"/>
    <mergeCell ref="G18:L18"/>
    <mergeCell ref="M18:S18"/>
    <mergeCell ref="A19:B19"/>
    <mergeCell ref="C19:F19"/>
    <mergeCell ref="G19:L19"/>
    <mergeCell ref="M19:S19"/>
    <mergeCell ref="A20:B20"/>
    <mergeCell ref="C20:F20"/>
    <mergeCell ref="G20:L20"/>
    <mergeCell ref="M20:S20"/>
    <mergeCell ref="A27:S27"/>
    <mergeCell ref="A22:S22"/>
    <mergeCell ref="A23:S23"/>
    <mergeCell ref="A24:S24"/>
    <mergeCell ref="A25:S25"/>
    <mergeCell ref="A26:S26"/>
  </mergeCells>
  <pageMargins left="0.70866141732283472" right="0.70866141732283472" top="0.74803149606299213" bottom="0.74803149606299213" header="0.31496062992125984" footer="0.31496062992125984"/>
  <pageSetup paperSize="9" scale="95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01"/>
  <sheetViews>
    <sheetView view="pageLayout" zoomScaleNormal="100" workbookViewId="0">
      <selection activeCell="P77" sqref="P77"/>
    </sheetView>
  </sheetViews>
  <sheetFormatPr defaultRowHeight="12.75" x14ac:dyDescent="0.2"/>
  <cols>
    <col min="1" max="1" width="3.28515625" customWidth="1"/>
    <col min="2" max="2" width="8.28515625" customWidth="1"/>
    <col min="3" max="3" width="13.42578125" customWidth="1"/>
    <col min="4" max="4" width="11" customWidth="1"/>
    <col min="6" max="6" width="23.140625" customWidth="1"/>
    <col min="7" max="7" width="3.140625" customWidth="1"/>
    <col min="8" max="8" width="26.7109375" customWidth="1"/>
    <col min="9" max="9" width="8.28515625" customWidth="1"/>
    <col min="10" max="10" width="11.140625" customWidth="1"/>
    <col min="11" max="11" width="4.28515625" customWidth="1"/>
    <col min="12" max="12" width="23.140625" customWidth="1"/>
    <col min="13" max="13" width="2" customWidth="1"/>
    <col min="14" max="14" width="19.42578125" customWidth="1"/>
    <col min="15" max="15" width="7.140625" customWidth="1"/>
    <col min="16" max="16" width="23.140625" customWidth="1"/>
    <col min="17" max="17" width="3.7109375" customWidth="1"/>
    <col min="18" max="20" width="2.140625" customWidth="1"/>
    <col min="21" max="21" width="8.7109375" customWidth="1"/>
    <col min="22" max="22" width="7.7109375" customWidth="1"/>
    <col min="23" max="23" width="1" customWidth="1"/>
    <col min="24" max="24" width="13.7109375" customWidth="1"/>
  </cols>
  <sheetData>
    <row r="1" spans="2:22" ht="4.9000000000000004" customHeight="1" x14ac:dyDescent="0.2"/>
    <row r="2" spans="2:22" ht="27.75" customHeight="1" x14ac:dyDescent="0.2">
      <c r="B2" s="266" t="s">
        <v>140</v>
      </c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561">
        <v>45135</v>
      </c>
      <c r="P2" s="562"/>
    </row>
    <row r="3" spans="2:22" ht="5.25" customHeight="1" x14ac:dyDescent="0.2">
      <c r="B3" s="15"/>
    </row>
    <row r="4" spans="2:22" ht="24.75" customHeight="1" x14ac:dyDescent="0.2">
      <c r="B4" s="268" t="s">
        <v>12</v>
      </c>
      <c r="C4" s="269"/>
      <c r="D4" s="270" t="s">
        <v>220</v>
      </c>
      <c r="E4" s="269"/>
      <c r="F4" s="269"/>
      <c r="G4" s="269"/>
      <c r="H4" s="269"/>
      <c r="I4" s="269"/>
      <c r="J4" s="269"/>
      <c r="K4" s="269"/>
      <c r="L4" s="269"/>
      <c r="M4" s="269"/>
      <c r="N4" s="563" t="s">
        <v>227</v>
      </c>
      <c r="O4" s="563"/>
      <c r="P4" s="564"/>
      <c r="Q4" s="98"/>
      <c r="R4" s="98"/>
      <c r="S4" s="98"/>
    </row>
    <row r="5" spans="2:22" ht="24.75" customHeight="1" x14ac:dyDescent="0.2">
      <c r="B5" s="271"/>
      <c r="C5" s="272"/>
      <c r="D5" s="272" t="s">
        <v>219</v>
      </c>
      <c r="E5" s="272"/>
      <c r="F5" s="272"/>
      <c r="G5" s="272"/>
      <c r="H5" s="272"/>
      <c r="I5" s="272"/>
      <c r="J5" s="272"/>
      <c r="K5" s="272"/>
      <c r="L5" s="272"/>
      <c r="M5" s="272"/>
      <c r="N5" s="565" t="s">
        <v>185</v>
      </c>
      <c r="O5" s="565"/>
      <c r="P5" s="566"/>
      <c r="Q5" s="98"/>
      <c r="R5" s="98"/>
      <c r="S5" s="98"/>
    </row>
    <row r="6" spans="2:22" ht="24.75" customHeight="1" x14ac:dyDescent="0.2">
      <c r="B6" s="273"/>
      <c r="C6" s="274"/>
      <c r="D6" s="275" t="s">
        <v>244</v>
      </c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6"/>
      <c r="Q6" s="24"/>
      <c r="R6" s="24"/>
      <c r="S6" s="24"/>
    </row>
    <row r="7" spans="2:22" ht="15" customHeight="1" x14ac:dyDescent="0.2"/>
    <row r="8" spans="2:22" ht="27" customHeight="1" x14ac:dyDescent="0.2">
      <c r="C8" s="263"/>
      <c r="D8" s="277" t="s">
        <v>165</v>
      </c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4"/>
      <c r="T8" s="264"/>
      <c r="U8" s="264"/>
      <c r="V8" s="264"/>
    </row>
    <row r="9" spans="2:22" ht="23.25" customHeight="1" x14ac:dyDescent="0.25">
      <c r="C9" s="1"/>
      <c r="J9" s="1"/>
      <c r="L9" s="1"/>
      <c r="M9" s="259"/>
      <c r="N9" s="28"/>
      <c r="O9" s="259"/>
      <c r="P9" s="259"/>
      <c r="R9" s="53"/>
      <c r="S9" s="53"/>
      <c r="T9" s="245"/>
      <c r="U9" s="245"/>
      <c r="V9" s="245"/>
    </row>
    <row r="10" spans="2:22" ht="22.9" customHeight="1" x14ac:dyDescent="0.25"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260"/>
      <c r="R10" s="53"/>
      <c r="S10" s="53"/>
      <c r="T10" s="245"/>
      <c r="U10" s="245"/>
      <c r="V10" s="245"/>
    </row>
    <row r="11" spans="2:22" ht="22.9" customHeight="1" x14ac:dyDescent="0.2">
      <c r="R11" s="53"/>
      <c r="S11" s="53"/>
      <c r="T11" s="245"/>
      <c r="U11" s="245"/>
      <c r="V11" s="245"/>
    </row>
    <row r="12" spans="2:22" ht="17.25" customHeight="1" x14ac:dyDescent="0.2">
      <c r="B12" s="78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7"/>
    </row>
    <row r="13" spans="2:22" ht="19.5" customHeight="1" x14ac:dyDescent="0.3">
      <c r="B13" s="548" t="s">
        <v>19</v>
      </c>
      <c r="C13" s="549"/>
      <c r="D13" s="283"/>
      <c r="E13" s="549" t="s">
        <v>94</v>
      </c>
      <c r="F13" s="549"/>
      <c r="G13" s="283"/>
      <c r="H13" s="283"/>
      <c r="I13" s="162"/>
      <c r="J13" s="265" t="s">
        <v>93</v>
      </c>
      <c r="K13" s="74"/>
      <c r="L13" s="265" t="s">
        <v>166</v>
      </c>
      <c r="M13" s="272"/>
      <c r="N13" s="265"/>
      <c r="O13" s="272"/>
      <c r="P13" s="142" t="s">
        <v>15</v>
      </c>
      <c r="Q13" s="38"/>
      <c r="T13" s="1"/>
      <c r="U13" s="1"/>
      <c r="V13" s="55"/>
    </row>
    <row r="14" spans="2:22" ht="19.5" customHeight="1" x14ac:dyDescent="0.3">
      <c r="B14" s="278"/>
      <c r="C14" s="85"/>
      <c r="D14" s="127"/>
      <c r="E14" s="127"/>
      <c r="F14" s="85"/>
      <c r="G14" s="127"/>
      <c r="H14" s="279"/>
      <c r="I14" s="74"/>
      <c r="J14" s="280" t="s">
        <v>92</v>
      </c>
      <c r="K14" s="75"/>
      <c r="L14" s="280" t="s">
        <v>167</v>
      </c>
      <c r="M14" s="75"/>
      <c r="N14" s="280"/>
      <c r="O14" s="75"/>
      <c r="P14" s="142" t="s">
        <v>91</v>
      </c>
    </row>
    <row r="15" spans="2:22" ht="19.5" customHeight="1" x14ac:dyDescent="0.3">
      <c r="B15" s="278"/>
      <c r="C15" s="85"/>
      <c r="D15" s="127"/>
      <c r="E15" s="127"/>
      <c r="F15" s="85"/>
      <c r="G15" s="127"/>
      <c r="H15" s="279"/>
      <c r="I15" s="74"/>
      <c r="J15" s="280"/>
      <c r="K15" s="75"/>
      <c r="L15" s="280" t="s">
        <v>14</v>
      </c>
      <c r="M15" s="75"/>
      <c r="N15" s="280"/>
      <c r="O15" s="75"/>
      <c r="P15" s="142"/>
    </row>
    <row r="16" spans="2:22" ht="19.5" customHeight="1" x14ac:dyDescent="0.3">
      <c r="B16" s="278"/>
      <c r="C16" s="127"/>
      <c r="D16" s="127"/>
      <c r="E16" s="127"/>
      <c r="F16" s="127"/>
      <c r="G16" s="127"/>
      <c r="H16" s="127"/>
      <c r="I16" s="127"/>
      <c r="J16" s="281"/>
      <c r="K16" s="127"/>
      <c r="L16" s="127"/>
      <c r="M16" s="127"/>
      <c r="N16" s="127"/>
      <c r="O16" s="127"/>
      <c r="P16" s="282"/>
      <c r="T16" s="1"/>
      <c r="U16" s="1"/>
      <c r="V16" s="55"/>
    </row>
    <row r="17" spans="2:22" ht="19.5" customHeight="1" x14ac:dyDescent="0.25">
      <c r="B17" s="286" t="s">
        <v>1</v>
      </c>
      <c r="C17" s="287" t="s">
        <v>0</v>
      </c>
      <c r="D17" s="288"/>
      <c r="E17" s="288"/>
      <c r="F17" s="288"/>
      <c r="G17" s="288"/>
      <c r="H17" s="288"/>
      <c r="I17" s="288"/>
      <c r="J17" s="289"/>
      <c r="K17" s="309"/>
      <c r="L17" s="261"/>
      <c r="M17" s="310"/>
      <c r="N17" s="288"/>
      <c r="O17" s="288"/>
      <c r="P17" s="288"/>
    </row>
    <row r="18" spans="2:22" ht="19.5" customHeight="1" thickBot="1" x14ac:dyDescent="0.3">
      <c r="B18" s="92"/>
      <c r="C18" s="1"/>
      <c r="D18" s="195"/>
      <c r="E18" s="195"/>
      <c r="F18" s="195"/>
      <c r="G18" s="195"/>
      <c r="H18" s="195"/>
      <c r="I18" s="195"/>
      <c r="J18" s="289"/>
      <c r="K18" s="311"/>
      <c r="L18" s="311"/>
      <c r="M18" s="311"/>
      <c r="N18" s="195"/>
      <c r="O18" s="195"/>
      <c r="P18" s="195"/>
      <c r="T18" s="1"/>
      <c r="U18" s="1"/>
      <c r="V18" s="55"/>
    </row>
    <row r="19" spans="2:22" ht="19.5" customHeight="1" x14ac:dyDescent="0.25">
      <c r="B19" s="286" t="s">
        <v>2</v>
      </c>
      <c r="C19" s="287" t="s">
        <v>3</v>
      </c>
      <c r="D19" s="288"/>
      <c r="E19" s="288"/>
      <c r="F19" s="288"/>
      <c r="G19" s="288"/>
      <c r="H19" s="288"/>
      <c r="I19" s="288"/>
      <c r="J19" s="290"/>
      <c r="K19" s="327"/>
      <c r="L19" s="550"/>
      <c r="M19" s="311"/>
      <c r="N19" s="312"/>
      <c r="O19" s="195"/>
      <c r="P19" s="552" t="str">
        <f>IF(J71=" "," ",L19*J78)</f>
        <v xml:space="preserve"> </v>
      </c>
      <c r="U19" s="232"/>
      <c r="V19" s="232"/>
    </row>
    <row r="20" spans="2:22" ht="19.5" customHeight="1" thickBot="1" x14ac:dyDescent="0.3">
      <c r="B20" s="291"/>
      <c r="C20" s="1"/>
      <c r="D20" s="195"/>
      <c r="E20" s="195"/>
      <c r="F20" s="195"/>
      <c r="G20" s="195"/>
      <c r="H20" s="195"/>
      <c r="I20" s="195"/>
      <c r="J20" s="289"/>
      <c r="K20" s="320"/>
      <c r="L20" s="551"/>
      <c r="M20" s="311"/>
      <c r="N20" s="312"/>
      <c r="O20" s="195"/>
      <c r="P20" s="553"/>
      <c r="T20" s="231"/>
      <c r="U20" s="231"/>
      <c r="V20" s="232"/>
    </row>
    <row r="21" spans="2:22" ht="19.5" customHeight="1" x14ac:dyDescent="0.3">
      <c r="B21" s="286" t="s">
        <v>4</v>
      </c>
      <c r="C21" s="287" t="s">
        <v>5</v>
      </c>
      <c r="D21" s="288"/>
      <c r="E21" s="347">
        <v>31</v>
      </c>
      <c r="F21" s="287" t="s">
        <v>213</v>
      </c>
      <c r="G21" s="288"/>
      <c r="H21" s="288"/>
      <c r="I21" s="292"/>
      <c r="J21" s="405" t="str">
        <f>IF(SUM(' Fase 31 '!R51:S51)=0," ",SUM(' Fase 31 '!R51:S51))</f>
        <v xml:space="preserve"> </v>
      </c>
      <c r="K21" s="311"/>
      <c r="L21" s="311"/>
      <c r="M21" s="313"/>
      <c r="N21" s="314"/>
      <c r="O21" s="315"/>
      <c r="P21" s="316"/>
      <c r="T21" s="231"/>
      <c r="U21" s="231"/>
      <c r="V21" s="232"/>
    </row>
    <row r="22" spans="2:22" ht="19.5" customHeight="1" x14ac:dyDescent="0.3">
      <c r="B22" s="291"/>
      <c r="C22" s="1"/>
      <c r="D22" s="195"/>
      <c r="E22" s="265"/>
      <c r="F22" s="195" t="s">
        <v>177</v>
      </c>
      <c r="G22" s="195"/>
      <c r="H22" s="195"/>
      <c r="I22" s="293"/>
      <c r="J22" s="284"/>
      <c r="K22" s="311"/>
      <c r="L22" s="311"/>
      <c r="M22" s="313"/>
      <c r="N22" s="314"/>
      <c r="O22" s="315"/>
      <c r="P22" s="316"/>
      <c r="T22" s="231"/>
      <c r="U22" s="231"/>
      <c r="V22" s="232"/>
    </row>
    <row r="23" spans="2:22" ht="19.5" customHeight="1" x14ac:dyDescent="0.3">
      <c r="B23" s="291"/>
      <c r="C23" s="1"/>
      <c r="D23" s="195"/>
      <c r="E23" s="265"/>
      <c r="F23" s="195" t="s">
        <v>178</v>
      </c>
      <c r="G23" s="195"/>
      <c r="H23" s="195"/>
      <c r="I23" s="293"/>
      <c r="J23" s="284"/>
      <c r="K23" s="311"/>
      <c r="L23" s="311"/>
      <c r="M23" s="313"/>
      <c r="N23" s="314"/>
      <c r="O23" s="315"/>
      <c r="P23" s="316"/>
      <c r="T23" s="231"/>
      <c r="U23" s="231"/>
      <c r="V23" s="232"/>
    </row>
    <row r="24" spans="2:22" ht="19.5" customHeight="1" x14ac:dyDescent="0.3">
      <c r="B24" s="291"/>
      <c r="C24" s="1"/>
      <c r="D24" s="195"/>
      <c r="E24" s="265"/>
      <c r="F24" s="195" t="s">
        <v>179</v>
      </c>
      <c r="G24" s="195"/>
      <c r="H24" s="195"/>
      <c r="I24" s="293"/>
      <c r="J24" s="284"/>
      <c r="K24" s="311"/>
      <c r="L24" s="311"/>
      <c r="M24" s="313"/>
      <c r="N24" s="314"/>
      <c r="O24" s="315"/>
      <c r="P24" s="316"/>
      <c r="T24" s="231"/>
      <c r="U24" s="231"/>
      <c r="V24" s="232"/>
    </row>
    <row r="25" spans="2:22" ht="19.5" customHeight="1" x14ac:dyDescent="0.3">
      <c r="B25" s="291"/>
      <c r="C25" s="1"/>
      <c r="D25" s="195"/>
      <c r="E25" s="265"/>
      <c r="F25" s="195" t="s">
        <v>180</v>
      </c>
      <c r="G25" s="195"/>
      <c r="H25" s="195"/>
      <c r="I25" s="293"/>
      <c r="J25" s="284"/>
      <c r="K25" s="311"/>
      <c r="L25" s="311"/>
      <c r="M25" s="313"/>
      <c r="N25" s="314"/>
      <c r="O25" s="315"/>
      <c r="P25" s="316"/>
      <c r="T25" s="231"/>
      <c r="U25" s="231"/>
      <c r="V25" s="232"/>
    </row>
    <row r="26" spans="2:22" ht="19.5" customHeight="1" x14ac:dyDescent="0.3">
      <c r="B26" s="294"/>
      <c r="C26" s="195"/>
      <c r="D26" s="195"/>
      <c r="E26" s="85"/>
      <c r="F26" s="195"/>
      <c r="G26" s="195"/>
      <c r="H26" s="195"/>
      <c r="I26" s="195"/>
      <c r="J26" s="284"/>
      <c r="K26" s="311"/>
      <c r="L26" s="311"/>
      <c r="M26" s="311"/>
      <c r="N26" s="314"/>
      <c r="O26" s="296"/>
      <c r="P26" s="1"/>
      <c r="T26" s="231"/>
      <c r="U26" s="231"/>
      <c r="V26" s="232"/>
    </row>
    <row r="27" spans="2:22" ht="19.5" customHeight="1" x14ac:dyDescent="0.3">
      <c r="B27" s="295"/>
      <c r="C27" s="195"/>
      <c r="D27" s="195"/>
      <c r="E27" s="112">
        <v>32</v>
      </c>
      <c r="F27" s="1" t="s">
        <v>214</v>
      </c>
      <c r="G27" s="195"/>
      <c r="H27" s="195"/>
      <c r="I27" s="195"/>
      <c r="J27" s="339" t="str">
        <f>IF(SUM(' Fase 32 '!R124:S124)=0," ",SUM(' Fase 32 '!R124:S124))</f>
        <v xml:space="preserve"> </v>
      </c>
      <c r="K27" s="311"/>
      <c r="L27" s="317"/>
      <c r="M27" s="317"/>
      <c r="N27" s="317"/>
      <c r="O27" s="317"/>
      <c r="P27" s="317"/>
    </row>
    <row r="28" spans="2:22" ht="19.5" customHeight="1" x14ac:dyDescent="0.3">
      <c r="B28" s="295"/>
      <c r="C28" s="195"/>
      <c r="D28" s="195"/>
      <c r="E28" s="265"/>
      <c r="F28" s="195" t="s">
        <v>53</v>
      </c>
      <c r="G28" s="195"/>
      <c r="H28" s="195"/>
      <c r="I28" s="195"/>
      <c r="J28" s="284"/>
      <c r="K28" s="311"/>
      <c r="L28" s="317"/>
      <c r="M28" s="317"/>
      <c r="N28" s="317"/>
      <c r="O28" s="317"/>
      <c r="P28" s="317"/>
    </row>
    <row r="29" spans="2:22" ht="19.5" customHeight="1" x14ac:dyDescent="0.3">
      <c r="B29" s="295"/>
      <c r="C29" s="195"/>
      <c r="D29" s="195"/>
      <c r="E29" s="265"/>
      <c r="F29" s="195" t="s">
        <v>54</v>
      </c>
      <c r="G29" s="195"/>
      <c r="H29" s="195"/>
      <c r="I29" s="195"/>
      <c r="J29" s="284"/>
      <c r="K29" s="311"/>
      <c r="L29" s="317"/>
      <c r="M29" s="317"/>
      <c r="N29" s="317"/>
      <c r="O29" s="317"/>
      <c r="P29" s="317"/>
    </row>
    <row r="30" spans="2:22" ht="19.5" customHeight="1" x14ac:dyDescent="0.3">
      <c r="B30" s="295"/>
      <c r="C30" s="195"/>
      <c r="D30" s="195"/>
      <c r="E30" s="85"/>
      <c r="F30" s="195" t="s">
        <v>106</v>
      </c>
      <c r="G30" s="195"/>
      <c r="H30" s="195"/>
      <c r="I30" s="195"/>
      <c r="J30" s="284"/>
      <c r="K30" s="311"/>
      <c r="L30" s="317"/>
      <c r="M30" s="317"/>
      <c r="N30" s="317"/>
      <c r="O30" s="317"/>
      <c r="P30" s="317"/>
      <c r="V30" s="235"/>
    </row>
    <row r="31" spans="2:22" ht="19.5" customHeight="1" x14ac:dyDescent="0.3">
      <c r="B31" s="295"/>
      <c r="C31" s="195"/>
      <c r="D31" s="195"/>
      <c r="E31" s="85"/>
      <c r="F31" s="195" t="s">
        <v>246</v>
      </c>
      <c r="G31" s="195"/>
      <c r="H31" s="195"/>
      <c r="I31" s="195"/>
      <c r="J31" s="284"/>
      <c r="K31" s="311"/>
      <c r="L31" s="317"/>
      <c r="M31" s="317"/>
      <c r="N31" s="317"/>
      <c r="O31" s="317"/>
      <c r="P31" s="317"/>
      <c r="V31" s="235"/>
    </row>
    <row r="32" spans="2:22" ht="19.5" customHeight="1" x14ac:dyDescent="0.3">
      <c r="B32" s="295"/>
      <c r="C32" s="195"/>
      <c r="D32" s="195"/>
      <c r="E32" s="85"/>
      <c r="F32" s="195" t="s">
        <v>59</v>
      </c>
      <c r="G32" s="195"/>
      <c r="H32" s="195"/>
      <c r="I32" s="195"/>
      <c r="J32" s="284"/>
      <c r="K32" s="311"/>
      <c r="L32" s="317"/>
      <c r="M32" s="317"/>
      <c r="N32" s="317"/>
      <c r="O32" s="317"/>
      <c r="P32" s="317"/>
      <c r="V32" s="235"/>
    </row>
    <row r="33" spans="2:22" ht="19.5" customHeight="1" x14ac:dyDescent="0.3">
      <c r="B33" s="295"/>
      <c r="C33" s="195"/>
      <c r="D33" s="195"/>
      <c r="E33" s="85"/>
      <c r="F33" s="195" t="s">
        <v>107</v>
      </c>
      <c r="G33" s="195"/>
      <c r="H33" s="195"/>
      <c r="I33" s="195"/>
      <c r="J33" s="284"/>
      <c r="K33" s="311"/>
      <c r="L33" s="317"/>
      <c r="M33" s="317"/>
      <c r="N33" s="317"/>
      <c r="O33" s="317"/>
      <c r="P33" s="317"/>
      <c r="V33" s="235"/>
    </row>
    <row r="34" spans="2:22" ht="19.5" customHeight="1" x14ac:dyDescent="0.3">
      <c r="B34" s="295"/>
      <c r="C34" s="195"/>
      <c r="D34" s="195"/>
      <c r="E34" s="85"/>
      <c r="F34" s="195"/>
      <c r="G34" s="195"/>
      <c r="H34" s="195"/>
      <c r="I34" s="195"/>
      <c r="J34" s="284"/>
      <c r="K34" s="311"/>
      <c r="L34" s="317"/>
      <c r="M34" s="317"/>
      <c r="N34" s="317"/>
      <c r="O34" s="317"/>
      <c r="P34" s="317"/>
      <c r="V34" s="235"/>
    </row>
    <row r="35" spans="2:22" ht="19.5" customHeight="1" x14ac:dyDescent="0.3">
      <c r="B35" s="295"/>
      <c r="C35" s="195"/>
      <c r="D35" s="195"/>
      <c r="E35" s="171">
        <v>33</v>
      </c>
      <c r="F35" s="1" t="s">
        <v>215</v>
      </c>
      <c r="G35" s="195"/>
      <c r="H35" s="195"/>
      <c r="I35" s="195"/>
      <c r="J35" s="340" t="str">
        <f>IF(SUM(' Fase 33 '!R121:S121)=0," ",SUM(' Fase 33 '!R121:S121))</f>
        <v xml:space="preserve"> </v>
      </c>
      <c r="K35" s="311"/>
      <c r="L35" s="317"/>
      <c r="M35" s="317"/>
      <c r="N35" s="317"/>
      <c r="O35" s="317"/>
      <c r="P35" s="317"/>
      <c r="R35" s="23"/>
      <c r="S35" s="22"/>
      <c r="T35" s="23"/>
      <c r="U35" s="22"/>
      <c r="V35" s="23"/>
    </row>
    <row r="36" spans="2:22" ht="19.5" customHeight="1" x14ac:dyDescent="0.3">
      <c r="B36" s="295"/>
      <c r="C36" s="195"/>
      <c r="D36" s="195"/>
      <c r="E36" s="265"/>
      <c r="F36" s="195" t="s">
        <v>53</v>
      </c>
      <c r="G36" s="195"/>
      <c r="H36" s="195"/>
      <c r="I36" s="195"/>
      <c r="J36" s="284"/>
      <c r="K36" s="311"/>
      <c r="L36" s="317"/>
      <c r="M36" s="317"/>
      <c r="N36" s="317"/>
      <c r="O36" s="317"/>
      <c r="P36" s="317"/>
      <c r="R36" s="23"/>
      <c r="S36" s="22"/>
      <c r="T36" s="23"/>
      <c r="U36" s="22"/>
      <c r="V36" s="23"/>
    </row>
    <row r="37" spans="2:22" ht="19.5" customHeight="1" x14ac:dyDescent="0.3">
      <c r="B37" s="295"/>
      <c r="C37" s="195"/>
      <c r="D37" s="195"/>
      <c r="E37" s="265"/>
      <c r="F37" s="195" t="s">
        <v>54</v>
      </c>
      <c r="G37" s="195"/>
      <c r="H37" s="195"/>
      <c r="I37" s="195"/>
      <c r="J37" s="284"/>
      <c r="K37" s="311"/>
      <c r="L37" s="317"/>
      <c r="M37" s="317"/>
      <c r="N37" s="317"/>
      <c r="O37" s="317"/>
      <c r="P37" s="317"/>
      <c r="R37" s="23"/>
      <c r="S37" s="22"/>
      <c r="T37" s="23"/>
      <c r="U37" s="22"/>
      <c r="V37" s="23"/>
    </row>
    <row r="38" spans="2:22" ht="19.5" customHeight="1" x14ac:dyDescent="0.3">
      <c r="B38" s="295"/>
      <c r="C38" s="195"/>
      <c r="D38" s="195"/>
      <c r="E38" s="265"/>
      <c r="F38" s="195" t="s">
        <v>106</v>
      </c>
      <c r="G38" s="195"/>
      <c r="H38" s="195"/>
      <c r="I38" s="195"/>
      <c r="J38" s="284"/>
      <c r="K38" s="311"/>
      <c r="L38" s="317"/>
      <c r="M38" s="317"/>
      <c r="N38" s="317"/>
      <c r="O38" s="317"/>
      <c r="P38" s="317"/>
      <c r="R38" s="23"/>
      <c r="S38" s="22"/>
      <c r="T38" s="23"/>
      <c r="U38" s="22"/>
      <c r="V38" s="23"/>
    </row>
    <row r="39" spans="2:22" ht="19.5" customHeight="1" x14ac:dyDescent="0.3">
      <c r="B39" s="295"/>
      <c r="C39" s="195"/>
      <c r="D39" s="195"/>
      <c r="E39" s="265"/>
      <c r="F39" s="195" t="s">
        <v>59</v>
      </c>
      <c r="G39" s="195"/>
      <c r="H39" s="195"/>
      <c r="I39" s="195"/>
      <c r="J39" s="284"/>
      <c r="K39" s="311"/>
      <c r="L39" s="317"/>
      <c r="M39" s="317"/>
      <c r="N39" s="317"/>
      <c r="O39" s="317"/>
      <c r="P39" s="317"/>
      <c r="R39" s="23"/>
      <c r="S39" s="22"/>
      <c r="T39" s="23"/>
      <c r="U39" s="22"/>
      <c r="V39" s="23"/>
    </row>
    <row r="40" spans="2:22" ht="19.5" customHeight="1" x14ac:dyDescent="0.3">
      <c r="B40" s="295"/>
      <c r="C40" s="195"/>
      <c r="D40" s="195"/>
      <c r="E40" s="85"/>
      <c r="F40" s="195" t="s">
        <v>107</v>
      </c>
      <c r="G40" s="195"/>
      <c r="H40" s="195"/>
      <c r="I40" s="195"/>
      <c r="J40" s="284"/>
      <c r="K40" s="311"/>
      <c r="L40" s="195"/>
      <c r="M40" s="195"/>
      <c r="N40" s="195"/>
      <c r="O40" s="195"/>
      <c r="P40" s="195"/>
      <c r="R40" s="56"/>
      <c r="S40" s="57"/>
      <c r="T40" s="56"/>
      <c r="U40" s="57"/>
      <c r="V40" s="56"/>
    </row>
    <row r="41" spans="2:22" ht="19.5" customHeight="1" thickBot="1" x14ac:dyDescent="0.35">
      <c r="B41" s="295"/>
      <c r="C41" s="195"/>
      <c r="D41" s="195"/>
      <c r="E41" s="85"/>
      <c r="F41" s="195"/>
      <c r="G41" s="195"/>
      <c r="H41" s="195"/>
      <c r="I41" s="195"/>
      <c r="J41" s="284"/>
      <c r="K41" s="311"/>
      <c r="L41" s="318"/>
      <c r="M41" s="311"/>
      <c r="N41" s="319"/>
      <c r="O41" s="296"/>
      <c r="P41" s="195"/>
      <c r="R41" s="60"/>
      <c r="S41" s="58"/>
      <c r="T41" s="60"/>
      <c r="U41" s="58"/>
      <c r="V41" s="60"/>
    </row>
    <row r="42" spans="2:22" ht="19.5" customHeight="1" x14ac:dyDescent="0.3">
      <c r="B42" s="286" t="s">
        <v>6</v>
      </c>
      <c r="C42" s="287" t="s">
        <v>7</v>
      </c>
      <c r="D42" s="288"/>
      <c r="E42" s="348">
        <v>41</v>
      </c>
      <c r="F42" s="287" t="s">
        <v>175</v>
      </c>
      <c r="G42" s="288"/>
      <c r="H42" s="288"/>
      <c r="I42" s="292"/>
      <c r="J42" s="341" t="str">
        <f>IF(SUM(' Fase 41 '!R95:S95)=0," ",SUM(' Fase 41 '!R95:S95))</f>
        <v xml:space="preserve"> </v>
      </c>
      <c r="K42" s="320"/>
      <c r="L42" s="554" t="s">
        <v>168</v>
      </c>
      <c r="M42" s="555"/>
      <c r="N42" s="558"/>
      <c r="O42" s="560" t="s">
        <v>16</v>
      </c>
      <c r="P42" s="552" t="str">
        <f>IF(J71=" "," ",MROUND((P19*N42%),0.05))</f>
        <v xml:space="preserve"> </v>
      </c>
    </row>
    <row r="43" spans="2:22" ht="19.5" customHeight="1" thickBot="1" x14ac:dyDescent="0.35">
      <c r="B43" s="295"/>
      <c r="C43" s="195"/>
      <c r="D43" s="195"/>
      <c r="E43" s="85"/>
      <c r="F43" s="195" t="s">
        <v>65</v>
      </c>
      <c r="G43" s="195"/>
      <c r="H43" s="195"/>
      <c r="I43" s="195"/>
      <c r="J43" s="284"/>
      <c r="K43" s="320"/>
      <c r="L43" s="556"/>
      <c r="M43" s="557"/>
      <c r="N43" s="559"/>
      <c r="O43" s="560"/>
      <c r="P43" s="553"/>
    </row>
    <row r="44" spans="2:22" ht="19.5" customHeight="1" x14ac:dyDescent="0.3">
      <c r="B44" s="295"/>
      <c r="C44" s="195"/>
      <c r="D44" s="195"/>
      <c r="E44" s="85"/>
      <c r="F44" s="195" t="s">
        <v>54</v>
      </c>
      <c r="G44" s="195"/>
      <c r="H44" s="195"/>
      <c r="I44" s="195"/>
      <c r="J44" s="284"/>
      <c r="K44" s="320"/>
      <c r="L44" s="321"/>
      <c r="M44" s="321"/>
      <c r="N44" s="322"/>
      <c r="O44" s="251"/>
      <c r="P44" s="246"/>
    </row>
    <row r="45" spans="2:22" ht="19.5" customHeight="1" x14ac:dyDescent="0.3">
      <c r="B45" s="295"/>
      <c r="C45" s="195"/>
      <c r="D45" s="195"/>
      <c r="E45" s="85"/>
      <c r="F45" s="195" t="s">
        <v>68</v>
      </c>
      <c r="G45" s="195"/>
      <c r="H45" s="195"/>
      <c r="I45" s="195"/>
      <c r="J45" s="284"/>
      <c r="K45" s="320"/>
      <c r="L45" s="321"/>
      <c r="M45" s="321"/>
      <c r="N45" s="322"/>
      <c r="O45" s="251"/>
      <c r="P45" s="246"/>
    </row>
    <row r="46" spans="2:22" ht="19.5" customHeight="1" x14ac:dyDescent="0.3">
      <c r="B46" s="295"/>
      <c r="C46" s="195"/>
      <c r="D46" s="195"/>
      <c r="E46" s="85"/>
      <c r="F46" s="195" t="s">
        <v>71</v>
      </c>
      <c r="G46" s="195"/>
      <c r="H46" s="195"/>
      <c r="I46" s="195"/>
      <c r="J46" s="284"/>
      <c r="K46" s="320"/>
      <c r="L46" s="321"/>
      <c r="M46" s="321"/>
      <c r="N46" s="322"/>
      <c r="O46" s="251"/>
      <c r="P46" s="246"/>
    </row>
    <row r="47" spans="2:22" ht="19.5" customHeight="1" x14ac:dyDescent="0.3">
      <c r="B47" s="295"/>
      <c r="C47" s="195"/>
      <c r="D47" s="195"/>
      <c r="E47" s="85"/>
      <c r="F47" s="195" t="s">
        <v>176</v>
      </c>
      <c r="G47" s="195"/>
      <c r="H47" s="195"/>
      <c r="I47" s="195"/>
      <c r="J47" s="284"/>
      <c r="K47" s="320"/>
      <c r="L47" s="321"/>
      <c r="M47" s="321"/>
      <c r="N47" s="322"/>
      <c r="O47" s="251"/>
      <c r="P47" s="246"/>
    </row>
    <row r="48" spans="2:22" ht="19.5" customHeight="1" x14ac:dyDescent="0.3">
      <c r="B48" s="295"/>
      <c r="C48" s="195"/>
      <c r="D48" s="195"/>
      <c r="E48" s="85"/>
      <c r="F48" s="195"/>
      <c r="G48" s="195"/>
      <c r="H48" s="195"/>
      <c r="I48" s="195"/>
      <c r="J48" s="284"/>
      <c r="K48" s="320"/>
      <c r="L48" s="195"/>
      <c r="M48" s="195"/>
      <c r="N48" s="195"/>
      <c r="O48" s="195"/>
      <c r="P48" s="246"/>
    </row>
    <row r="49" spans="1:22" ht="19.5" customHeight="1" x14ac:dyDescent="0.3">
      <c r="B49" s="286" t="s">
        <v>8</v>
      </c>
      <c r="C49" s="287" t="s">
        <v>18</v>
      </c>
      <c r="D49" s="288"/>
      <c r="E49" s="349">
        <v>51</v>
      </c>
      <c r="F49" s="287" t="s">
        <v>216</v>
      </c>
      <c r="G49" s="288"/>
      <c r="H49" s="288"/>
      <c r="I49" s="288"/>
      <c r="J49" s="342" t="str">
        <f>IF(SUM(' Fase 51 '!R86:S86)=0," ",SUM(' Fase 51 '!R86:S86))</f>
        <v xml:space="preserve"> </v>
      </c>
      <c r="K49" s="311"/>
      <c r="L49" s="323"/>
      <c r="M49" s="323"/>
      <c r="N49" s="195"/>
      <c r="O49" s="195"/>
      <c r="P49" s="262"/>
    </row>
    <row r="50" spans="1:22" ht="19.5" customHeight="1" x14ac:dyDescent="0.3">
      <c r="B50" s="295"/>
      <c r="C50" s="195"/>
      <c r="D50" s="195"/>
      <c r="E50" s="85"/>
      <c r="F50" s="195" t="s">
        <v>77</v>
      </c>
      <c r="G50" s="195"/>
      <c r="H50" s="195"/>
      <c r="I50" s="195"/>
      <c r="J50" s="284"/>
      <c r="K50" s="311"/>
      <c r="L50" s="323"/>
      <c r="M50" s="323"/>
      <c r="N50" s="195"/>
      <c r="O50" s="195"/>
      <c r="P50" s="195"/>
    </row>
    <row r="51" spans="1:22" ht="19.5" customHeight="1" x14ac:dyDescent="0.3">
      <c r="B51" s="295"/>
      <c r="C51" s="195"/>
      <c r="D51" s="195"/>
      <c r="E51" s="85"/>
      <c r="F51" s="195" t="s">
        <v>54</v>
      </c>
      <c r="G51" s="195"/>
      <c r="H51" s="195"/>
      <c r="I51" s="195"/>
      <c r="J51" s="284"/>
      <c r="K51" s="311"/>
      <c r="L51" s="323"/>
      <c r="M51" s="323"/>
      <c r="N51" s="195"/>
      <c r="O51" s="195"/>
      <c r="P51" s="195"/>
    </row>
    <row r="52" spans="1:22" ht="19.5" customHeight="1" x14ac:dyDescent="0.3">
      <c r="B52" s="295"/>
      <c r="C52" s="195"/>
      <c r="D52" s="195"/>
      <c r="E52" s="85"/>
      <c r="F52" s="195" t="s">
        <v>68</v>
      </c>
      <c r="G52" s="195"/>
      <c r="H52" s="195"/>
      <c r="I52" s="195"/>
      <c r="J52" s="284"/>
      <c r="K52" s="311"/>
      <c r="L52" s="323"/>
      <c r="M52" s="323"/>
      <c r="N52" s="195"/>
      <c r="O52" s="195"/>
      <c r="P52" s="195"/>
    </row>
    <row r="53" spans="1:22" s="21" customFormat="1" ht="19.5" customHeight="1" x14ac:dyDescent="0.3">
      <c r="A53" s="246"/>
      <c r="B53" s="295"/>
      <c r="C53" s="195"/>
      <c r="D53" s="195"/>
      <c r="E53" s="85"/>
      <c r="F53" s="195" t="s">
        <v>107</v>
      </c>
      <c r="G53" s="195"/>
      <c r="H53" s="195"/>
      <c r="I53" s="195"/>
      <c r="J53" s="284"/>
      <c r="K53" s="311"/>
      <c r="L53" s="323"/>
      <c r="M53" s="323"/>
      <c r="N53" s="195"/>
      <c r="O53" s="195"/>
      <c r="P53" s="195"/>
      <c r="Q53"/>
      <c r="S53" s="236"/>
      <c r="U53" s="231"/>
      <c r="V53" s="231"/>
    </row>
    <row r="54" spans="1:22" ht="19.5" customHeight="1" x14ac:dyDescent="0.3">
      <c r="B54" s="295"/>
      <c r="C54" s="195"/>
      <c r="D54" s="195"/>
      <c r="E54" s="85"/>
      <c r="F54" s="195"/>
      <c r="G54" s="195"/>
      <c r="H54" s="195"/>
      <c r="I54" s="195"/>
      <c r="J54" s="284"/>
      <c r="K54" s="311"/>
      <c r="L54" s="323"/>
      <c r="M54" s="323"/>
      <c r="N54" s="195"/>
      <c r="O54" s="195"/>
      <c r="P54" s="262"/>
      <c r="R54" s="25"/>
      <c r="S54" s="181"/>
      <c r="T54" s="25"/>
      <c r="U54" s="231"/>
      <c r="V54" s="231"/>
    </row>
    <row r="55" spans="1:22" ht="19.5" customHeight="1" x14ac:dyDescent="0.3">
      <c r="B55" s="295"/>
      <c r="C55" s="195"/>
      <c r="D55" s="195"/>
      <c r="E55" s="368">
        <v>52</v>
      </c>
      <c r="F55" s="1" t="s">
        <v>217</v>
      </c>
      <c r="G55" s="195"/>
      <c r="H55" s="195"/>
      <c r="I55" s="195"/>
      <c r="J55" s="371" t="str">
        <f>IF(SUM(' Fase 52 '!S31:T31)=0," ",SUM(' Fase 52 '!S31:T31))</f>
        <v xml:space="preserve"> </v>
      </c>
      <c r="K55" s="311"/>
      <c r="V55" s="62"/>
    </row>
    <row r="56" spans="1:22" ht="19.5" customHeight="1" thickBot="1" x14ac:dyDescent="0.35">
      <c r="A56" s="31"/>
      <c r="B56" s="295"/>
      <c r="C56" s="195"/>
      <c r="D56" s="195"/>
      <c r="E56" s="85"/>
      <c r="F56" s="195" t="s">
        <v>170</v>
      </c>
      <c r="G56" s="195"/>
      <c r="H56" s="195"/>
      <c r="I56" s="195"/>
      <c r="J56" s="284"/>
      <c r="K56" s="311"/>
      <c r="R56" s="5"/>
      <c r="S56" s="43"/>
      <c r="T56" s="43"/>
      <c r="U56" s="43"/>
      <c r="V56" s="43"/>
    </row>
    <row r="57" spans="1:22" ht="19.5" customHeight="1" x14ac:dyDescent="0.3">
      <c r="A57" s="32"/>
      <c r="B57" s="295"/>
      <c r="C57" s="195"/>
      <c r="D57" s="195"/>
      <c r="E57" s="85"/>
      <c r="F57" s="195" t="s">
        <v>174</v>
      </c>
      <c r="G57" s="195"/>
      <c r="H57" s="195"/>
      <c r="I57" s="195"/>
      <c r="J57" s="284"/>
      <c r="K57" s="311"/>
      <c r="L57" s="554" t="s">
        <v>169</v>
      </c>
      <c r="M57" s="555"/>
      <c r="N57" s="558"/>
      <c r="O57" s="560" t="s">
        <v>16</v>
      </c>
      <c r="P57" s="552" t="str">
        <f>IF(J71=" "," ",MROUND(P19*N57%,0.05))</f>
        <v xml:space="preserve"> </v>
      </c>
      <c r="R57" s="5"/>
      <c r="S57" s="43"/>
      <c r="T57" s="43"/>
      <c r="U57" s="43"/>
      <c r="V57" s="43"/>
    </row>
    <row r="58" spans="1:22" ht="19.5" customHeight="1" thickBot="1" x14ac:dyDescent="0.35">
      <c r="A58" s="31"/>
      <c r="B58" s="295"/>
      <c r="C58" s="195"/>
      <c r="D58" s="195"/>
      <c r="E58" s="85"/>
      <c r="F58" s="195"/>
      <c r="G58" s="195"/>
      <c r="H58" s="195"/>
      <c r="I58" s="195"/>
      <c r="J58" s="284"/>
      <c r="K58" s="311"/>
      <c r="L58" s="556"/>
      <c r="M58" s="557"/>
      <c r="N58" s="559"/>
      <c r="O58" s="560"/>
      <c r="P58" s="553"/>
      <c r="R58" s="238"/>
      <c r="S58" s="248"/>
      <c r="T58" s="127"/>
      <c r="U58" s="247"/>
      <c r="V58" s="247"/>
    </row>
    <row r="59" spans="1:22" ht="19.5" customHeight="1" x14ac:dyDescent="0.3">
      <c r="A59" s="31"/>
      <c r="B59" s="295"/>
      <c r="C59" s="195"/>
      <c r="D59" s="195"/>
      <c r="E59" s="369">
        <v>53</v>
      </c>
      <c r="F59" s="1" t="s">
        <v>218</v>
      </c>
      <c r="G59" s="195"/>
      <c r="H59" s="195"/>
      <c r="I59" s="195"/>
      <c r="J59" s="372" t="str">
        <f>IF(SUM(' Fase 53'!S25:T25)=0," ",SUM(' Fase 53'!S25:T25))</f>
        <v xml:space="preserve"> </v>
      </c>
      <c r="K59" s="311"/>
      <c r="R59" s="238"/>
      <c r="S59" s="248"/>
      <c r="T59" s="127"/>
      <c r="U59" s="247"/>
      <c r="V59" s="247"/>
    </row>
    <row r="60" spans="1:22" ht="19.5" customHeight="1" x14ac:dyDescent="0.3">
      <c r="A60" s="31"/>
      <c r="B60" s="295"/>
      <c r="C60" s="195"/>
      <c r="D60" s="195"/>
      <c r="E60" s="85"/>
      <c r="F60" s="195" t="s">
        <v>87</v>
      </c>
      <c r="G60" s="195"/>
      <c r="H60" s="195"/>
      <c r="I60" s="195"/>
      <c r="J60" s="284"/>
      <c r="K60" s="311"/>
      <c r="R60" s="44"/>
      <c r="S60" s="249"/>
      <c r="T60" s="45"/>
      <c r="U60" s="45"/>
      <c r="V60" s="46"/>
    </row>
    <row r="61" spans="1:22" ht="19.5" customHeight="1" x14ac:dyDescent="0.3">
      <c r="A61" s="31"/>
      <c r="B61" s="295"/>
      <c r="C61" s="195"/>
      <c r="D61" s="195"/>
      <c r="E61" s="85"/>
      <c r="F61" s="195"/>
      <c r="G61" s="195"/>
      <c r="H61" s="195"/>
      <c r="I61" s="195"/>
      <c r="J61" s="284"/>
      <c r="K61" s="311"/>
      <c r="R61" s="44"/>
      <c r="S61" s="249"/>
      <c r="T61" s="45"/>
      <c r="U61" s="45"/>
      <c r="V61" s="46"/>
    </row>
    <row r="62" spans="1:22" ht="19.5" customHeight="1" x14ac:dyDescent="0.3">
      <c r="A62" s="31"/>
      <c r="B62" s="295"/>
      <c r="C62" s="195"/>
      <c r="D62" s="195"/>
      <c r="E62" s="85"/>
      <c r="F62" s="195"/>
      <c r="G62" s="195"/>
      <c r="H62" s="195"/>
      <c r="I62" s="195"/>
      <c r="J62" s="284"/>
      <c r="K62" s="311"/>
      <c r="R62" s="44"/>
      <c r="S62" s="249"/>
      <c r="T62" s="45"/>
      <c r="U62" s="45"/>
      <c r="V62" s="46"/>
    </row>
    <row r="63" spans="1:22" ht="19.5" customHeight="1" x14ac:dyDescent="0.3">
      <c r="A63" s="31"/>
      <c r="B63" s="295"/>
      <c r="C63" s="195"/>
      <c r="D63" s="195"/>
      <c r="E63" s="85"/>
      <c r="F63" s="195"/>
      <c r="G63" s="195"/>
      <c r="H63" s="195"/>
      <c r="I63" s="195"/>
      <c r="J63" s="284"/>
      <c r="K63" s="311"/>
      <c r="R63" s="44"/>
      <c r="S63" s="249"/>
      <c r="T63" s="45"/>
      <c r="U63" s="45"/>
      <c r="V63" s="46"/>
    </row>
    <row r="64" spans="1:22" ht="19.5" customHeight="1" thickBot="1" x14ac:dyDescent="0.35">
      <c r="A64" s="31"/>
      <c r="B64" s="295"/>
      <c r="C64" s="195"/>
      <c r="D64" s="195"/>
      <c r="E64" s="85"/>
      <c r="F64" s="195"/>
      <c r="G64" s="195"/>
      <c r="H64" s="195"/>
      <c r="I64" s="195"/>
      <c r="J64" s="284"/>
      <c r="K64" s="311"/>
      <c r="R64" s="44"/>
      <c r="S64" s="249"/>
      <c r="T64" s="45"/>
      <c r="U64" s="45"/>
      <c r="V64" s="46"/>
    </row>
    <row r="65" spans="1:25" ht="19.5" customHeight="1" x14ac:dyDescent="0.3">
      <c r="A65" s="67"/>
      <c r="B65" s="295"/>
      <c r="C65" s="195"/>
      <c r="D65" s="195"/>
      <c r="E65" s="85"/>
      <c r="F65" s="195"/>
      <c r="G65" s="195"/>
      <c r="H65" s="195"/>
      <c r="I65" s="195"/>
      <c r="J65" s="284"/>
      <c r="K65" s="311"/>
      <c r="L65" s="311"/>
      <c r="M65" s="311"/>
      <c r="N65" s="195"/>
      <c r="O65" s="296"/>
      <c r="P65" s="545" t="str">
        <f>IF(J71=" "," ",SUM(P57+P42+P19))</f>
        <v xml:space="preserve"> </v>
      </c>
      <c r="R65" s="5"/>
      <c r="S65" s="249"/>
      <c r="T65" s="48"/>
      <c r="U65" s="48"/>
      <c r="V65" s="32"/>
    </row>
    <row r="66" spans="1:25" ht="19.5" customHeight="1" thickBot="1" x14ac:dyDescent="0.35">
      <c r="A66" s="43"/>
      <c r="B66" s="295"/>
      <c r="C66" s="195"/>
      <c r="D66" s="195"/>
      <c r="E66" s="265"/>
      <c r="F66" s="195"/>
      <c r="G66" s="195"/>
      <c r="H66" s="195"/>
      <c r="I66" s="195"/>
      <c r="J66" s="284"/>
      <c r="K66" s="311"/>
      <c r="L66" s="324" t="s">
        <v>286</v>
      </c>
      <c r="M66" s="313"/>
      <c r="N66" s="325"/>
      <c r="O66" s="315"/>
      <c r="P66" s="546"/>
      <c r="R66" s="44"/>
      <c r="T66" s="45"/>
      <c r="U66" s="45"/>
      <c r="V66" s="46"/>
    </row>
    <row r="67" spans="1:25" ht="19.5" customHeight="1" x14ac:dyDescent="0.3">
      <c r="A67" s="43"/>
      <c r="B67" s="295"/>
      <c r="C67" s="195"/>
      <c r="D67" s="195"/>
      <c r="E67" s="133"/>
      <c r="F67" s="195"/>
      <c r="G67" s="195"/>
      <c r="H67" s="195"/>
      <c r="I67" s="195"/>
      <c r="J67" s="284"/>
      <c r="K67" s="311"/>
      <c r="L67" s="264"/>
      <c r="M67" s="160"/>
      <c r="N67" s="195"/>
      <c r="O67" s="195"/>
      <c r="P67" s="195"/>
      <c r="U67" s="252"/>
      <c r="V67" s="252"/>
    </row>
    <row r="68" spans="1:25" ht="19.5" customHeight="1" x14ac:dyDescent="0.3">
      <c r="A68" s="31"/>
      <c r="B68" s="286" t="s">
        <v>9</v>
      </c>
      <c r="C68" s="287" t="s">
        <v>10</v>
      </c>
      <c r="D68" s="288"/>
      <c r="E68" s="297"/>
      <c r="F68" s="288"/>
      <c r="G68" s="288"/>
      <c r="H68" s="288"/>
      <c r="I68" s="288"/>
      <c r="J68" s="285"/>
      <c r="K68" s="327"/>
      <c r="L68" s="328"/>
      <c r="M68" s="328"/>
      <c r="N68" s="328"/>
      <c r="O68" s="328"/>
      <c r="P68" s="328"/>
      <c r="R68" s="253"/>
      <c r="U68" s="254"/>
      <c r="V68" s="254"/>
    </row>
    <row r="69" spans="1:25" ht="19.5" customHeight="1" thickBot="1" x14ac:dyDescent="0.35">
      <c r="A69" s="43"/>
      <c r="B69" s="291"/>
      <c r="C69" s="1"/>
      <c r="D69" s="195"/>
      <c r="E69" s="296"/>
      <c r="F69" s="195"/>
      <c r="G69" s="195"/>
      <c r="H69" s="195"/>
      <c r="I69" s="195"/>
      <c r="J69" s="343"/>
      <c r="K69" s="329"/>
      <c r="L69" s="328"/>
      <c r="M69" s="328"/>
      <c r="N69" s="328"/>
      <c r="O69" s="328"/>
      <c r="P69" s="328"/>
      <c r="R69" s="253"/>
      <c r="U69" s="254"/>
      <c r="V69" s="254"/>
    </row>
    <row r="70" spans="1:25" ht="19.5" customHeight="1" x14ac:dyDescent="0.3">
      <c r="A70" s="43"/>
      <c r="B70" s="298"/>
      <c r="C70" s="195"/>
      <c r="D70" s="195"/>
      <c r="E70" s="296"/>
      <c r="F70" s="195"/>
      <c r="G70" s="195"/>
      <c r="H70" s="195"/>
      <c r="I70" s="195"/>
      <c r="J70" s="344"/>
      <c r="K70" s="195"/>
      <c r="L70" s="311"/>
      <c r="M70" s="311"/>
      <c r="N70" s="195"/>
      <c r="O70" s="296"/>
      <c r="P70" s="545" t="str">
        <f>IF(J71=" "," ",MROUND((P65*0.077),0.05))</f>
        <v xml:space="preserve"> </v>
      </c>
      <c r="R70" s="44"/>
      <c r="S70" s="250"/>
      <c r="T70" s="251"/>
      <c r="U70" s="255"/>
      <c r="V70" s="255"/>
    </row>
    <row r="71" spans="1:25" ht="19.5" customHeight="1" thickBot="1" x14ac:dyDescent="0.3">
      <c r="A71" s="43"/>
      <c r="B71" s="299"/>
      <c r="C71" s="299"/>
      <c r="D71" s="299"/>
      <c r="E71" s="300"/>
      <c r="F71" s="299"/>
      <c r="G71" s="299"/>
      <c r="H71" s="547" t="s">
        <v>171</v>
      </c>
      <c r="I71" s="547"/>
      <c r="J71" s="345" t="str">
        <f>IF(SUM(J17:J68)=0," ",SUM(J17:J68))</f>
        <v xml:space="preserve"> </v>
      </c>
      <c r="K71" s="330"/>
      <c r="L71" s="324" t="s">
        <v>126</v>
      </c>
      <c r="M71" s="313"/>
      <c r="N71" s="325"/>
      <c r="O71" s="315"/>
      <c r="P71" s="546"/>
      <c r="R71" s="5"/>
      <c r="S71" s="250"/>
      <c r="T71" s="251"/>
      <c r="U71" s="255"/>
      <c r="V71" s="255"/>
    </row>
    <row r="72" spans="1:25" ht="19.5" customHeight="1" x14ac:dyDescent="0.25">
      <c r="A72" s="43"/>
      <c r="B72" s="160"/>
      <c r="C72" s="160"/>
      <c r="D72" s="301"/>
      <c r="E72" s="302"/>
      <c r="F72" s="301"/>
      <c r="G72" s="301"/>
      <c r="H72" s="301"/>
      <c r="I72" s="302"/>
      <c r="J72" s="346"/>
      <c r="K72" s="330"/>
      <c r="L72" s="264"/>
      <c r="M72" s="160"/>
      <c r="N72" s="195"/>
      <c r="O72" s="195"/>
      <c r="P72" s="195"/>
      <c r="R72" s="5"/>
      <c r="S72" s="43"/>
      <c r="T72" s="48"/>
      <c r="U72" s="48"/>
      <c r="V72" s="32"/>
    </row>
    <row r="73" spans="1:25" ht="19.5" customHeight="1" x14ac:dyDescent="0.25">
      <c r="A73" s="43"/>
      <c r="B73" s="352" t="s">
        <v>172</v>
      </c>
      <c r="C73" s="353" t="s">
        <v>200</v>
      </c>
      <c r="D73" s="303"/>
      <c r="E73" s="304"/>
      <c r="F73" s="303"/>
      <c r="G73" s="303"/>
      <c r="H73" s="303"/>
      <c r="I73" s="305"/>
      <c r="J73" s="494">
        <v>350</v>
      </c>
      <c r="K73" s="330"/>
      <c r="L73" s="328"/>
      <c r="M73" s="328"/>
      <c r="N73" s="328"/>
      <c r="O73" s="328"/>
      <c r="P73" s="328"/>
      <c r="R73" s="44"/>
      <c r="S73" s="49"/>
      <c r="T73" s="45"/>
      <c r="U73" s="256"/>
      <c r="V73" s="256"/>
    </row>
    <row r="74" spans="1:25" ht="19.5" customHeight="1" thickBot="1" x14ac:dyDescent="0.3">
      <c r="A74" s="43"/>
      <c r="B74" s="160"/>
      <c r="C74" s="160"/>
      <c r="D74" s="301"/>
      <c r="E74" s="302"/>
      <c r="F74" s="301"/>
      <c r="G74" s="301"/>
      <c r="H74" s="301"/>
      <c r="I74" s="302"/>
      <c r="J74" s="495"/>
      <c r="K74" s="330"/>
      <c r="L74" s="328"/>
      <c r="M74" s="328"/>
      <c r="N74" s="328"/>
      <c r="O74" s="328"/>
      <c r="P74" s="328"/>
      <c r="R74" s="5"/>
      <c r="S74" s="43"/>
      <c r="T74" s="48"/>
      <c r="U74" s="48"/>
      <c r="V74" s="32"/>
    </row>
    <row r="75" spans="1:25" ht="19.5" customHeight="1" x14ac:dyDescent="0.25">
      <c r="A75" s="43"/>
      <c r="B75" s="352" t="s">
        <v>199</v>
      </c>
      <c r="C75" s="353" t="s">
        <v>173</v>
      </c>
      <c r="D75" s="303"/>
      <c r="E75" s="304"/>
      <c r="F75" s="303"/>
      <c r="G75" s="303"/>
      <c r="H75" s="303"/>
      <c r="I75" s="305"/>
      <c r="J75" s="494">
        <v>400</v>
      </c>
      <c r="K75" s="330"/>
      <c r="L75" s="328"/>
      <c r="M75" s="328"/>
      <c r="N75" s="328"/>
      <c r="O75" s="328"/>
      <c r="P75" s="545" t="str">
        <f>IF(J71=" "," ",P70+P65)</f>
        <v xml:space="preserve"> </v>
      </c>
      <c r="R75" s="44"/>
      <c r="S75" s="49"/>
      <c r="T75" s="45"/>
      <c r="U75" s="256"/>
      <c r="V75" s="256"/>
    </row>
    <row r="76" spans="1:25" ht="19.5" customHeight="1" thickBot="1" x14ac:dyDescent="0.3">
      <c r="A76" s="43"/>
      <c r="B76" s="306"/>
      <c r="C76" s="1"/>
      <c r="D76" s="160"/>
      <c r="E76" s="231"/>
      <c r="F76" s="160"/>
      <c r="G76" s="160"/>
      <c r="H76" s="160"/>
      <c r="I76" s="231"/>
      <c r="J76" s="335"/>
      <c r="K76" s="330"/>
      <c r="L76" s="324" t="s">
        <v>17</v>
      </c>
      <c r="M76" s="313"/>
      <c r="N76" s="325"/>
      <c r="O76" s="315"/>
      <c r="P76" s="546"/>
      <c r="R76" s="5"/>
      <c r="S76" s="43"/>
      <c r="T76" s="48"/>
      <c r="U76" s="114"/>
      <c r="V76" s="1"/>
    </row>
    <row r="77" spans="1:25" ht="19.5" customHeight="1" x14ac:dyDescent="0.3">
      <c r="A77" s="43"/>
      <c r="B77" s="306"/>
      <c r="C77" s="307"/>
      <c r="D77" s="308"/>
      <c r="E77" s="231"/>
      <c r="F77" s="160"/>
      <c r="G77" s="160"/>
      <c r="H77" s="160"/>
      <c r="I77" s="231"/>
      <c r="J77" s="335"/>
      <c r="K77" s="330"/>
      <c r="L77" s="328"/>
      <c r="M77" s="328"/>
      <c r="N77" s="328"/>
      <c r="O77" s="328"/>
      <c r="P77" s="328"/>
      <c r="R77" s="44"/>
      <c r="S77" s="49"/>
      <c r="T77" s="45"/>
      <c r="Y77" s="33"/>
    </row>
    <row r="78" spans="1:25" ht="19.5" customHeight="1" x14ac:dyDescent="0.25">
      <c r="A78" s="43"/>
      <c r="B78" s="352" t="s">
        <v>199</v>
      </c>
      <c r="C78" s="353" t="s">
        <v>285</v>
      </c>
      <c r="D78" s="303"/>
      <c r="E78" s="304"/>
      <c r="F78" s="303"/>
      <c r="G78" s="303"/>
      <c r="H78" s="303"/>
      <c r="I78" s="305"/>
      <c r="J78" s="496" t="str">
        <f>IF(J71=" "," ",J75+J73+J71)</f>
        <v xml:space="preserve"> </v>
      </c>
      <c r="K78" s="195"/>
      <c r="L78" s="328"/>
      <c r="M78" s="328"/>
      <c r="N78" s="328"/>
      <c r="O78" s="328"/>
      <c r="P78" s="326"/>
      <c r="R78" s="5"/>
      <c r="S78" s="43"/>
      <c r="T78" s="48"/>
      <c r="U78" s="256"/>
      <c r="V78" s="256"/>
      <c r="Y78" s="5"/>
    </row>
    <row r="79" spans="1:25" ht="19.5" customHeight="1" x14ac:dyDescent="0.3">
      <c r="A79" s="43"/>
      <c r="B79" s="195"/>
      <c r="D79" s="160"/>
      <c r="E79" s="160"/>
      <c r="F79" s="160"/>
      <c r="G79" s="160"/>
      <c r="H79" s="160"/>
      <c r="I79" s="160"/>
      <c r="J79" s="53"/>
      <c r="K79" s="195"/>
      <c r="L79" s="328"/>
      <c r="M79" s="328"/>
      <c r="N79" s="328"/>
      <c r="O79" s="328"/>
      <c r="P79" s="328"/>
      <c r="R79" s="44"/>
      <c r="S79" s="49"/>
      <c r="T79" s="45"/>
      <c r="U79" s="256"/>
      <c r="V79" s="256"/>
      <c r="Y79" s="33"/>
    </row>
    <row r="80" spans="1:25" ht="17.25" customHeight="1" x14ac:dyDescent="0.25">
      <c r="A80" s="43"/>
      <c r="B80" s="336"/>
      <c r="C80" s="195"/>
      <c r="D80" s="195"/>
      <c r="E80" s="195"/>
      <c r="F80" s="195"/>
      <c r="G80" s="195"/>
      <c r="H80" s="195"/>
      <c r="I80" s="195"/>
      <c r="J80" s="195"/>
      <c r="K80" s="195"/>
      <c r="L80" s="328"/>
      <c r="M80" s="328"/>
      <c r="N80" s="328"/>
      <c r="O80" s="328"/>
      <c r="P80" s="326" t="s">
        <v>181</v>
      </c>
      <c r="R80" s="5"/>
      <c r="S80" s="43"/>
      <c r="T80" s="48"/>
      <c r="U80" s="48"/>
      <c r="V80" s="32"/>
    </row>
    <row r="81" spans="1:22" ht="17.25" customHeight="1" x14ac:dyDescent="0.25">
      <c r="A81" s="43"/>
      <c r="B81" s="336"/>
      <c r="C81" s="195"/>
      <c r="D81" s="195"/>
      <c r="E81" s="195"/>
      <c r="F81" s="195"/>
      <c r="G81" s="195"/>
      <c r="H81" s="195"/>
      <c r="I81" s="195"/>
      <c r="J81" s="195"/>
      <c r="K81" s="195"/>
      <c r="L81" s="195"/>
      <c r="M81" s="195"/>
      <c r="N81" s="195"/>
      <c r="O81" s="195"/>
      <c r="P81" s="195"/>
      <c r="R81" s="5"/>
      <c r="S81" s="43"/>
      <c r="T81" s="48"/>
      <c r="U81" s="48"/>
      <c r="V81" s="32"/>
    </row>
    <row r="82" spans="1:22" ht="17.25" customHeight="1" x14ac:dyDescent="0.25">
      <c r="A82" s="43"/>
      <c r="B82" s="53" t="s">
        <v>33</v>
      </c>
      <c r="D82" s="195"/>
      <c r="E82" s="195"/>
      <c r="F82" s="195"/>
      <c r="G82" s="195"/>
      <c r="H82" s="195"/>
      <c r="I82" s="195"/>
      <c r="J82" s="195"/>
      <c r="K82" s="195"/>
      <c r="L82" s="195"/>
      <c r="M82" s="195"/>
      <c r="N82" s="195"/>
      <c r="O82" s="195"/>
      <c r="P82" s="195"/>
      <c r="R82" s="44"/>
      <c r="S82" s="49"/>
      <c r="T82" s="45"/>
      <c r="U82" s="45"/>
      <c r="V82" s="46"/>
    </row>
    <row r="83" spans="1:22" ht="18" customHeight="1" x14ac:dyDescent="0.25">
      <c r="A83" s="43"/>
      <c r="B83" s="53" t="s">
        <v>34</v>
      </c>
      <c r="D83" s="195"/>
      <c r="E83" s="195"/>
      <c r="F83" s="195"/>
      <c r="G83" s="195"/>
      <c r="H83" s="195"/>
      <c r="I83" s="195"/>
      <c r="J83" s="195"/>
      <c r="K83" s="195"/>
      <c r="L83" s="195"/>
      <c r="M83" s="195"/>
      <c r="N83" s="195"/>
      <c r="O83" s="195"/>
      <c r="P83" s="195"/>
      <c r="R83" s="5"/>
      <c r="S83" s="43"/>
      <c r="T83" s="43"/>
      <c r="U83" s="43"/>
      <c r="V83" s="32"/>
    </row>
    <row r="84" spans="1:22" ht="5.25" customHeight="1" x14ac:dyDescent="0.25">
      <c r="A84" s="43"/>
      <c r="B84" s="195"/>
      <c r="C84" s="195"/>
      <c r="D84" s="195"/>
      <c r="E84" s="195"/>
      <c r="F84" s="195"/>
      <c r="G84" s="195"/>
      <c r="H84" s="195"/>
      <c r="I84" s="195"/>
      <c r="J84" s="195"/>
      <c r="K84" s="195"/>
      <c r="L84" s="195"/>
      <c r="M84" s="195"/>
      <c r="N84" s="195"/>
      <c r="O84" s="195"/>
      <c r="P84" s="195"/>
      <c r="R84" s="5"/>
      <c r="S84" s="43"/>
      <c r="T84" s="43"/>
      <c r="U84" s="43"/>
      <c r="V84" s="32"/>
    </row>
    <row r="85" spans="1:22" ht="18" customHeight="1" x14ac:dyDescent="0.25">
      <c r="A85" s="43"/>
      <c r="B85" s="195"/>
      <c r="C85" s="195"/>
      <c r="D85" s="195"/>
      <c r="E85" s="195"/>
      <c r="F85" s="195"/>
      <c r="G85" s="195"/>
      <c r="H85" s="195"/>
      <c r="I85" s="195"/>
      <c r="J85" s="195"/>
      <c r="K85" s="195"/>
      <c r="L85" s="195"/>
      <c r="M85" s="195"/>
      <c r="N85" s="195"/>
      <c r="O85" s="195"/>
      <c r="P85" s="195"/>
      <c r="R85" s="44"/>
      <c r="S85" s="49"/>
      <c r="T85" s="45"/>
      <c r="U85" s="45"/>
      <c r="V85" s="46"/>
    </row>
    <row r="86" spans="1:22" ht="6" customHeight="1" x14ac:dyDescent="0.25">
      <c r="A86" s="43"/>
      <c r="B86" s="195"/>
      <c r="C86" s="195"/>
      <c r="D86" s="195"/>
      <c r="E86" s="195"/>
      <c r="F86" s="195"/>
      <c r="G86" s="195"/>
      <c r="H86" s="195"/>
      <c r="I86" s="195"/>
      <c r="J86" s="195"/>
      <c r="K86" s="195"/>
      <c r="L86" s="195"/>
      <c r="M86" s="195"/>
      <c r="N86" s="195"/>
      <c r="O86" s="195"/>
      <c r="P86" s="195"/>
      <c r="R86" s="3"/>
      <c r="S86" s="43"/>
      <c r="T86" s="43"/>
      <c r="U86" s="43"/>
      <c r="V86" s="43"/>
    </row>
    <row r="87" spans="1:22" ht="18" customHeight="1" x14ac:dyDescent="0.25">
      <c r="A87" s="31"/>
      <c r="B87" s="195"/>
      <c r="C87" s="195"/>
      <c r="D87" s="195"/>
      <c r="E87" s="195"/>
      <c r="F87" s="195"/>
      <c r="G87" s="195"/>
      <c r="H87" s="195"/>
      <c r="I87" s="195"/>
      <c r="J87" s="195"/>
      <c r="K87" s="195"/>
      <c r="L87" s="195"/>
      <c r="M87" s="195"/>
      <c r="N87" s="195"/>
      <c r="O87" s="195"/>
      <c r="P87" s="195"/>
      <c r="R87" s="257"/>
      <c r="S87" s="257"/>
      <c r="T87" s="257"/>
      <c r="U87" s="257"/>
      <c r="V87" s="257"/>
    </row>
    <row r="88" spans="1:22" ht="18" customHeight="1" x14ac:dyDescent="0.25">
      <c r="A88" s="31"/>
      <c r="B88" s="1"/>
      <c r="C88" s="195"/>
      <c r="D88" s="296"/>
      <c r="E88" s="195"/>
      <c r="F88" s="195"/>
      <c r="G88" s="195"/>
      <c r="H88" s="195"/>
      <c r="I88" s="195"/>
      <c r="J88" s="331"/>
      <c r="K88" s="195"/>
      <c r="L88" s="331"/>
      <c r="M88" s="195"/>
      <c r="N88" s="237"/>
      <c r="O88" s="329"/>
      <c r="P88" s="332"/>
      <c r="Q88" s="257"/>
      <c r="R88" s="257"/>
      <c r="S88" s="257"/>
      <c r="T88" s="257"/>
      <c r="U88" s="257"/>
      <c r="V88" s="257"/>
    </row>
    <row r="89" spans="1:22" ht="7.5" customHeight="1" x14ac:dyDescent="0.25">
      <c r="A89" s="43"/>
      <c r="B89" s="195"/>
      <c r="C89" s="195"/>
      <c r="D89" s="296"/>
      <c r="E89" s="195"/>
      <c r="F89" s="195"/>
      <c r="G89" s="195"/>
      <c r="H89" s="195"/>
      <c r="I89" s="195"/>
      <c r="J89" s="333"/>
      <c r="K89" s="195"/>
      <c r="L89" s="333"/>
      <c r="M89" s="195"/>
      <c r="N89" s="237"/>
      <c r="O89" s="195"/>
      <c r="P89" s="332"/>
      <c r="Q89" s="257"/>
      <c r="R89" s="257"/>
      <c r="S89" s="257"/>
      <c r="T89" s="257"/>
      <c r="U89" s="257"/>
      <c r="V89" s="257"/>
    </row>
    <row r="90" spans="1:22" ht="22.9" customHeight="1" x14ac:dyDescent="0.2">
      <c r="A90" s="3"/>
      <c r="B90" s="160"/>
      <c r="C90" s="160"/>
      <c r="D90" s="231"/>
      <c r="E90" s="160"/>
      <c r="F90" s="160"/>
      <c r="G90" s="337"/>
      <c r="H90" s="337"/>
      <c r="I90" s="337"/>
      <c r="J90" s="338"/>
      <c r="K90" s="160"/>
      <c r="L90" s="334"/>
      <c r="M90" s="160"/>
      <c r="N90" s="113"/>
      <c r="O90" s="330"/>
      <c r="P90" s="332"/>
      <c r="Q90" s="257"/>
      <c r="R90" s="257"/>
      <c r="S90" s="257"/>
      <c r="T90" s="257"/>
      <c r="U90" s="257"/>
      <c r="V90" s="257"/>
    </row>
    <row r="91" spans="1:22" ht="7.5" customHeight="1" x14ac:dyDescent="0.2">
      <c r="A91" s="3"/>
      <c r="B91" s="98"/>
      <c r="C91" s="3"/>
      <c r="D91" s="25"/>
      <c r="E91" s="3"/>
      <c r="F91" s="3"/>
      <c r="G91" s="3"/>
      <c r="H91" s="25"/>
      <c r="I91" s="3"/>
      <c r="J91" s="3"/>
      <c r="K91" s="160"/>
      <c r="L91" s="335"/>
      <c r="M91" s="160"/>
      <c r="N91" s="113"/>
      <c r="O91" s="330"/>
      <c r="P91" s="328"/>
      <c r="Q91" s="233"/>
      <c r="R91" s="233"/>
      <c r="S91" s="233"/>
      <c r="T91" s="233"/>
      <c r="U91" s="233"/>
      <c r="V91" s="233"/>
    </row>
    <row r="92" spans="1:22" s="3" customFormat="1" ht="41.1" customHeight="1" x14ac:dyDescent="0.2">
      <c r="A92" s="241"/>
      <c r="B92" s="258"/>
      <c r="C92" s="258"/>
      <c r="D92" s="258"/>
      <c r="E92" s="258"/>
      <c r="F92" s="258"/>
      <c r="G92" s="258"/>
      <c r="H92" s="258"/>
      <c r="I92" s="258"/>
      <c r="J92" s="258"/>
      <c r="L92" s="30"/>
      <c r="M92" s="24"/>
      <c r="N92" s="113"/>
      <c r="O92" s="26"/>
      <c r="P92" s="234"/>
      <c r="Q92" s="234"/>
      <c r="R92" s="234"/>
      <c r="S92" s="234"/>
      <c r="T92" s="234"/>
      <c r="U92" s="234"/>
      <c r="V92" s="234"/>
    </row>
    <row r="93" spans="1:22" ht="18" customHeight="1" x14ac:dyDescent="0.25">
      <c r="A93" s="31"/>
      <c r="B93" s="32"/>
      <c r="C93" s="3"/>
      <c r="D93" s="25"/>
      <c r="E93" s="3"/>
      <c r="F93" s="3"/>
      <c r="G93" s="3"/>
      <c r="H93" s="25"/>
      <c r="I93" s="3"/>
      <c r="J93" s="3"/>
      <c r="K93" s="3"/>
      <c r="L93" s="30"/>
      <c r="M93" s="24"/>
      <c r="N93" s="30"/>
      <c r="O93" s="26"/>
      <c r="P93" s="234"/>
      <c r="Q93" s="234"/>
      <c r="R93" s="234"/>
      <c r="S93" s="234"/>
      <c r="T93" s="234"/>
      <c r="U93" s="234"/>
      <c r="V93" s="234"/>
    </row>
    <row r="94" spans="1:22" ht="15.75" customHeight="1" x14ac:dyDescent="0.25">
      <c r="A94" s="31"/>
      <c r="B94" s="239"/>
      <c r="C94" s="44"/>
      <c r="D94" s="25"/>
      <c r="E94" s="3"/>
      <c r="F94" s="3"/>
      <c r="G94" s="3"/>
      <c r="H94" s="25"/>
      <c r="I94" s="3"/>
      <c r="J94" s="3"/>
      <c r="K94" s="3"/>
      <c r="L94" s="30"/>
      <c r="M94" s="24"/>
      <c r="N94" s="30"/>
      <c r="O94" s="26"/>
      <c r="P94" s="26"/>
      <c r="Q94" s="26"/>
      <c r="R94" s="26"/>
      <c r="S94" s="27"/>
      <c r="T94" s="28"/>
      <c r="U94" s="28"/>
      <c r="V94" s="29"/>
    </row>
    <row r="95" spans="1:22" ht="13.9" customHeight="1" x14ac:dyDescent="0.25">
      <c r="A95" s="31"/>
      <c r="B95" s="240"/>
      <c r="C95" s="38"/>
      <c r="D95" s="25"/>
      <c r="E95" s="3"/>
      <c r="F95" s="3"/>
      <c r="G95" s="3"/>
      <c r="H95" s="25"/>
      <c r="I95" s="3"/>
      <c r="J95" s="3"/>
      <c r="K95" s="3"/>
      <c r="L95" s="30"/>
      <c r="M95" s="24"/>
      <c r="N95" s="30"/>
      <c r="O95" s="26"/>
      <c r="P95" s="26"/>
      <c r="Q95" s="26"/>
      <c r="R95" s="26"/>
      <c r="S95" s="27"/>
      <c r="T95" s="28"/>
      <c r="U95" s="28"/>
      <c r="V95" s="29"/>
    </row>
    <row r="96" spans="1:22" ht="13.9" customHeight="1" x14ac:dyDescent="0.25">
      <c r="A96" s="31"/>
      <c r="B96" s="242"/>
      <c r="C96" s="243"/>
      <c r="D96" s="25"/>
      <c r="E96" s="3"/>
      <c r="F96" s="3"/>
      <c r="G96" s="3"/>
      <c r="H96" s="25"/>
      <c r="I96" s="3"/>
      <c r="J96" s="3"/>
      <c r="K96" s="3"/>
      <c r="L96" s="30"/>
      <c r="M96" s="24"/>
      <c r="N96" s="30"/>
      <c r="O96" s="26"/>
      <c r="P96" s="26"/>
      <c r="Q96" s="26"/>
      <c r="R96" s="26"/>
      <c r="S96" s="27"/>
      <c r="T96" s="28"/>
      <c r="U96" s="28"/>
      <c r="V96" s="29"/>
    </row>
    <row r="97" spans="1:22" ht="13.9" customHeight="1" x14ac:dyDescent="0.25">
      <c r="A97" s="31"/>
      <c r="B97" s="242"/>
      <c r="C97" s="244"/>
      <c r="D97" s="25"/>
      <c r="E97" s="3"/>
      <c r="F97" s="3"/>
      <c r="G97" s="3"/>
      <c r="H97" s="25"/>
      <c r="I97" s="3"/>
      <c r="J97" s="3"/>
      <c r="K97" s="3"/>
      <c r="L97" s="30"/>
      <c r="M97" s="24"/>
      <c r="N97" s="30"/>
      <c r="O97" s="26"/>
      <c r="P97" s="26"/>
      <c r="Q97" s="26"/>
      <c r="R97" s="26"/>
      <c r="S97" s="27"/>
      <c r="T97" s="28"/>
      <c r="U97" s="28"/>
      <c r="V97" s="29"/>
    </row>
    <row r="98" spans="1:22" ht="13.9" customHeight="1" x14ac:dyDescent="0.25">
      <c r="A98" s="31"/>
      <c r="B98" s="242"/>
      <c r="C98" s="109"/>
      <c r="D98" s="25"/>
      <c r="E98" s="3"/>
      <c r="F98" s="3"/>
      <c r="G98" s="3"/>
      <c r="H98" s="25"/>
      <c r="I98" s="3"/>
      <c r="J98" s="3"/>
      <c r="K98" s="3"/>
      <c r="L98" s="30"/>
      <c r="M98" s="24"/>
      <c r="N98" s="30"/>
      <c r="O98" s="26"/>
      <c r="P98" s="26"/>
      <c r="Q98" s="26"/>
      <c r="R98" s="26"/>
      <c r="S98" s="27"/>
      <c r="T98" s="28"/>
      <c r="U98" s="28"/>
      <c r="V98" s="29"/>
    </row>
    <row r="99" spans="1:22" ht="9.75" customHeight="1" x14ac:dyDescent="0.25">
      <c r="A99" s="31"/>
      <c r="B99" s="32"/>
      <c r="C99" s="3"/>
      <c r="D99" s="25"/>
      <c r="E99" s="3"/>
      <c r="F99" s="3"/>
      <c r="G99" s="3"/>
      <c r="H99" s="25"/>
      <c r="I99" s="3"/>
      <c r="J99" s="3"/>
      <c r="K99" s="3"/>
      <c r="L99" s="30"/>
      <c r="M99" s="24"/>
      <c r="N99" s="30"/>
      <c r="O99" s="26"/>
      <c r="P99" s="26"/>
      <c r="Q99" s="26"/>
      <c r="R99" s="26"/>
      <c r="S99" s="27"/>
      <c r="T99" s="28"/>
      <c r="U99" s="28"/>
      <c r="V99" s="29"/>
    </row>
    <row r="100" spans="1:22" ht="20.25" customHeight="1" x14ac:dyDescent="0.2">
      <c r="B100" s="111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111"/>
      <c r="P100" s="3"/>
      <c r="Q100" s="3"/>
      <c r="R100" s="3"/>
      <c r="S100" s="35"/>
      <c r="T100" s="36"/>
      <c r="U100" s="36"/>
      <c r="V100" s="37"/>
    </row>
    <row r="101" spans="1:22" ht="12.4" customHeight="1" x14ac:dyDescent="0.2">
      <c r="A101" s="11"/>
      <c r="B101" s="10"/>
      <c r="S101" s="38"/>
      <c r="U101" s="25"/>
      <c r="V101" s="16"/>
    </row>
  </sheetData>
  <customSheetViews>
    <customSheetView guid="{F2BF9753-6863-490C-BD86-8F793282D7DC}" scale="50" showPageBreaks="1" fitToPage="1" view="pageLayout" topLeftCell="A28">
      <selection activeCell="J72" sqref="J72"/>
      <pageMargins left="0.47244094488188981" right="0.39370078740157483" top="0.59055118110236227" bottom="0.35433070866141736" header="0.51181102362204722" footer="0.51181102362204722"/>
      <pageSetup paperSize="9" scale="48" orientation="portrait" r:id="rId1"/>
      <headerFooter alignWithMargins="0"/>
    </customSheetView>
  </customSheetViews>
  <mergeCells count="19">
    <mergeCell ref="O2:P2"/>
    <mergeCell ref="N4:P4"/>
    <mergeCell ref="N5:P5"/>
    <mergeCell ref="L57:M58"/>
    <mergeCell ref="N57:N58"/>
    <mergeCell ref="O57:O58"/>
    <mergeCell ref="P57:P58"/>
    <mergeCell ref="P75:P76"/>
    <mergeCell ref="H71:I71"/>
    <mergeCell ref="B13:C13"/>
    <mergeCell ref="E13:F13"/>
    <mergeCell ref="L19:L20"/>
    <mergeCell ref="P19:P20"/>
    <mergeCell ref="L42:M43"/>
    <mergeCell ref="N42:N43"/>
    <mergeCell ref="O42:O43"/>
    <mergeCell ref="P70:P71"/>
    <mergeCell ref="P65:P66"/>
    <mergeCell ref="P42:P43"/>
  </mergeCells>
  <pageMargins left="0.47244094488188981" right="0.39370078740157483" top="0.59055118110236227" bottom="0.35433070866141736" header="0.51181102362204722" footer="0.51181102362204722"/>
  <pageSetup paperSize="9" scale="48" orientation="portrait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U60"/>
  <sheetViews>
    <sheetView view="pageLayout" topLeftCell="A70" zoomScaleNormal="115" workbookViewId="0">
      <selection activeCell="R18" sqref="R18:S18"/>
    </sheetView>
  </sheetViews>
  <sheetFormatPr defaultRowHeight="12.75" x14ac:dyDescent="0.2"/>
  <cols>
    <col min="1" max="1" width="7.28515625" customWidth="1"/>
    <col min="2" max="2" width="6.28515625" customWidth="1"/>
    <col min="3" max="3" width="1.28515625" customWidth="1"/>
    <col min="4" max="4" width="0.85546875" customWidth="1"/>
    <col min="5" max="5" width="2.7109375" customWidth="1"/>
    <col min="6" max="6" width="0.85546875" customWidth="1"/>
    <col min="8" max="8" width="6" customWidth="1"/>
    <col min="9" max="9" width="12.7109375" customWidth="1"/>
    <col min="10" max="10" width="8.28515625" customWidth="1"/>
    <col min="11" max="11" width="7.7109375" customWidth="1"/>
    <col min="12" max="12" width="13.140625" customWidth="1"/>
    <col min="13" max="13" width="12.7109375" customWidth="1"/>
    <col min="14" max="14" width="11.140625" customWidth="1"/>
    <col min="15" max="15" width="9.28515625" customWidth="1"/>
    <col min="16" max="16" width="10.5703125" customWidth="1"/>
    <col min="17" max="17" width="7.140625" customWidth="1"/>
    <col min="18" max="19" width="9.7109375" customWidth="1"/>
    <col min="20" max="20" width="4.7109375" customWidth="1"/>
    <col min="21" max="21" width="13.7109375" hidden="1" customWidth="1"/>
  </cols>
  <sheetData>
    <row r="1" spans="1:19" ht="4.9000000000000004" customHeight="1" x14ac:dyDescent="0.2"/>
    <row r="2" spans="1:19" ht="23.25" customHeight="1" x14ac:dyDescent="0.2">
      <c r="A2" s="18" t="s">
        <v>141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567">
        <v>45135</v>
      </c>
      <c r="S2" s="568"/>
    </row>
    <row r="3" spans="1:19" ht="5.25" customHeight="1" x14ac:dyDescent="0.2">
      <c r="A3" s="15"/>
    </row>
    <row r="4" spans="1:19" ht="19.5" customHeight="1" x14ac:dyDescent="0.2">
      <c r="A4" s="14" t="s">
        <v>12</v>
      </c>
      <c r="B4" s="6"/>
      <c r="C4" s="86"/>
      <c r="D4" s="86"/>
      <c r="E4" s="86"/>
      <c r="F4" s="86"/>
      <c r="G4" s="229" t="str">
        <f>'ONOR tempo'!D4</f>
        <v>Comune di Bellinzona quartiere di Giubiasco</v>
      </c>
      <c r="H4" s="110"/>
      <c r="I4" s="110"/>
      <c r="J4" s="110"/>
      <c r="K4" s="110"/>
      <c r="L4" s="110"/>
      <c r="M4" s="110"/>
      <c r="N4" s="110"/>
      <c r="O4" s="576" t="s">
        <v>227</v>
      </c>
      <c r="P4" s="576"/>
      <c r="Q4" s="576"/>
      <c r="R4" s="576"/>
      <c r="S4" s="577"/>
    </row>
    <row r="5" spans="1:19" ht="19.5" customHeight="1" x14ac:dyDescent="0.2">
      <c r="A5" s="97"/>
      <c r="B5" s="24"/>
      <c r="C5" s="98"/>
      <c r="D5" s="98"/>
      <c r="E5" s="98"/>
      <c r="F5" s="98"/>
      <c r="G5" s="182" t="str">
        <f>'ONOR tempo'!D5</f>
        <v>Riorganizzazione del nodo intermodale alla fermata ferroviaria di Giubiasco</v>
      </c>
      <c r="H5" s="98"/>
      <c r="I5" s="98"/>
      <c r="J5" s="98"/>
      <c r="K5" s="98"/>
      <c r="L5" s="98"/>
      <c r="M5" s="98"/>
      <c r="N5" s="98"/>
      <c r="O5" s="98"/>
      <c r="P5" s="98"/>
      <c r="Q5" s="98"/>
      <c r="R5" s="569" t="s">
        <v>120</v>
      </c>
      <c r="S5" s="570"/>
    </row>
    <row r="6" spans="1:19" ht="19.5" customHeight="1" x14ac:dyDescent="0.2">
      <c r="A6" s="7"/>
      <c r="B6" s="8"/>
      <c r="C6" s="12"/>
      <c r="D6" s="12"/>
      <c r="E6" s="12"/>
      <c r="F6" s="12"/>
      <c r="G6" s="356" t="s">
        <v>244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9"/>
    </row>
    <row r="7" spans="1:19" ht="15" customHeight="1" x14ac:dyDescent="0.2"/>
    <row r="8" spans="1:19" ht="15" customHeight="1" x14ac:dyDescent="0.2"/>
    <row r="9" spans="1:19" ht="24" customHeight="1" x14ac:dyDescent="0.2">
      <c r="A9" s="75" t="s">
        <v>19</v>
      </c>
      <c r="B9" s="169">
        <v>31</v>
      </c>
      <c r="C9" s="74"/>
      <c r="D9" s="74"/>
      <c r="E9" s="74"/>
      <c r="F9" s="74"/>
      <c r="G9" s="74" t="s">
        <v>20</v>
      </c>
      <c r="L9" s="152" t="s">
        <v>37</v>
      </c>
      <c r="M9" s="578" t="s">
        <v>253</v>
      </c>
      <c r="N9" s="578"/>
      <c r="O9" s="578"/>
      <c r="P9" s="578"/>
      <c r="Q9" s="578"/>
      <c r="R9" s="578"/>
      <c r="S9" s="578"/>
    </row>
    <row r="10" spans="1:19" ht="18" customHeight="1" x14ac:dyDescent="0.3">
      <c r="A10" s="85"/>
      <c r="L10" s="152" t="s">
        <v>38</v>
      </c>
      <c r="M10" s="578"/>
      <c r="N10" s="578"/>
      <c r="O10" s="578"/>
      <c r="P10" s="578"/>
      <c r="Q10" s="578"/>
      <c r="R10" s="578"/>
      <c r="S10" s="578"/>
    </row>
    <row r="11" spans="1:19" ht="18" customHeight="1" x14ac:dyDescent="0.3">
      <c r="A11" s="85"/>
      <c r="L11" s="153"/>
      <c r="M11" s="404" t="s">
        <v>116</v>
      </c>
      <c r="N11" s="404"/>
      <c r="O11" s="404"/>
      <c r="P11" s="404"/>
      <c r="Q11" s="404"/>
      <c r="R11" s="404"/>
      <c r="S11" s="404"/>
    </row>
    <row r="12" spans="1:19" ht="7.5" customHeight="1" x14ac:dyDescent="0.25">
      <c r="A12" s="51"/>
      <c r="L12" s="153"/>
      <c r="M12" s="1"/>
      <c r="N12" s="1"/>
      <c r="P12" s="53"/>
      <c r="Q12" s="53"/>
      <c r="R12" s="69"/>
      <c r="S12" s="69"/>
    </row>
    <row r="13" spans="1:19" ht="22.9" customHeight="1" x14ac:dyDescent="0.2">
      <c r="A13" s="52"/>
      <c r="I13" s="53"/>
      <c r="J13" s="39"/>
      <c r="K13" s="39"/>
      <c r="L13" s="152" t="s">
        <v>21</v>
      </c>
      <c r="M13" s="578" t="s">
        <v>254</v>
      </c>
      <c r="N13" s="578"/>
      <c r="O13" s="578"/>
      <c r="P13" s="578"/>
      <c r="Q13" s="578"/>
      <c r="R13" s="578"/>
      <c r="S13" s="578"/>
    </row>
    <row r="14" spans="1:19" ht="18" customHeight="1" x14ac:dyDescent="0.25">
      <c r="J14" s="40"/>
      <c r="K14" s="40"/>
      <c r="M14" s="578"/>
      <c r="N14" s="578"/>
      <c r="O14" s="578"/>
      <c r="P14" s="578"/>
      <c r="Q14" s="578"/>
      <c r="R14" s="578"/>
      <c r="S14" s="578"/>
    </row>
    <row r="15" spans="1:19" ht="16.5" customHeight="1" x14ac:dyDescent="0.2"/>
    <row r="16" spans="1:19" ht="16.5" customHeight="1" x14ac:dyDescent="0.25">
      <c r="A16" s="1"/>
      <c r="Q16" s="1"/>
      <c r="R16" s="1"/>
      <c r="S16" s="55"/>
    </row>
    <row r="17" spans="1:19" ht="7.5" customHeight="1" x14ac:dyDescent="0.25">
      <c r="A17" s="76"/>
      <c r="B17" s="77"/>
      <c r="D17" s="78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7"/>
      <c r="R17" s="78"/>
      <c r="S17" s="77"/>
    </row>
    <row r="18" spans="1:19" s="3" customFormat="1" ht="24" customHeight="1" x14ac:dyDescent="0.2">
      <c r="A18" s="116">
        <v>31</v>
      </c>
      <c r="B18" s="117" t="s">
        <v>22</v>
      </c>
      <c r="D18" s="80"/>
      <c r="E18" s="392" t="s">
        <v>13</v>
      </c>
      <c r="G18" s="160" t="s">
        <v>145</v>
      </c>
      <c r="P18" s="81"/>
      <c r="Q18" s="75" t="s">
        <v>23</v>
      </c>
      <c r="R18" s="574"/>
      <c r="S18" s="575"/>
    </row>
    <row r="19" spans="1:19" s="3" customFormat="1" ht="18" customHeight="1" x14ac:dyDescent="0.2">
      <c r="A19" s="116"/>
      <c r="B19" s="117"/>
      <c r="D19" s="80"/>
      <c r="G19" s="160"/>
      <c r="P19" s="81"/>
      <c r="Q19" s="75"/>
      <c r="R19" s="196"/>
      <c r="S19" s="197"/>
    </row>
    <row r="20" spans="1:19" s="3" customFormat="1" ht="18" customHeight="1" x14ac:dyDescent="0.2">
      <c r="A20" s="116"/>
      <c r="B20" s="117"/>
      <c r="D20" s="80"/>
      <c r="G20" s="128"/>
      <c r="P20" s="81"/>
      <c r="Q20" s="75"/>
      <c r="R20" s="196"/>
      <c r="S20" s="197"/>
    </row>
    <row r="21" spans="1:19" s="3" customFormat="1" ht="18" customHeight="1" x14ac:dyDescent="0.2">
      <c r="A21" s="118"/>
      <c r="B21" s="119"/>
      <c r="D21" s="82"/>
      <c r="E21" s="83"/>
      <c r="F21" s="83"/>
      <c r="G21" s="129"/>
      <c r="H21" s="83"/>
      <c r="I21" s="83"/>
      <c r="J21" s="83"/>
      <c r="K21" s="83"/>
      <c r="L21" s="83"/>
      <c r="M21" s="83"/>
      <c r="N21" s="83"/>
      <c r="O21" s="83"/>
      <c r="P21" s="84"/>
      <c r="Q21" s="75"/>
      <c r="R21" s="198"/>
      <c r="S21" s="199"/>
    </row>
    <row r="22" spans="1:19" s="3" customFormat="1" ht="7.5" customHeight="1" x14ac:dyDescent="0.2">
      <c r="A22" s="74"/>
      <c r="B22" s="120"/>
      <c r="G22" s="128"/>
      <c r="Q22" s="75"/>
      <c r="R22" s="200"/>
      <c r="S22" s="201"/>
    </row>
    <row r="23" spans="1:19" ht="7.5" customHeight="1" x14ac:dyDescent="0.35">
      <c r="A23" s="121"/>
      <c r="B23" s="122"/>
      <c r="D23" s="78"/>
      <c r="E23" s="79"/>
      <c r="F23" s="79"/>
      <c r="G23" s="130"/>
      <c r="H23" s="79"/>
      <c r="I23" s="79"/>
      <c r="J23" s="79"/>
      <c r="K23" s="79"/>
      <c r="L23" s="79"/>
      <c r="M23" s="79"/>
      <c r="N23" s="79"/>
      <c r="O23" s="79"/>
      <c r="P23" s="77"/>
      <c r="Q23" s="133"/>
      <c r="R23" s="202"/>
      <c r="S23" s="203"/>
    </row>
    <row r="24" spans="1:19" s="3" customFormat="1" ht="24" customHeight="1" x14ac:dyDescent="0.2">
      <c r="A24" s="116">
        <v>31</v>
      </c>
      <c r="B24" s="117" t="s">
        <v>24</v>
      </c>
      <c r="D24" s="80"/>
      <c r="E24" s="392" t="s">
        <v>13</v>
      </c>
      <c r="G24" s="160" t="s">
        <v>186</v>
      </c>
      <c r="P24" s="81"/>
      <c r="Q24" s="75" t="s">
        <v>23</v>
      </c>
      <c r="R24" s="574"/>
      <c r="S24" s="575"/>
    </row>
    <row r="25" spans="1:19" ht="18" customHeight="1" x14ac:dyDescent="0.3">
      <c r="A25" s="123"/>
      <c r="B25" s="124"/>
      <c r="D25" s="42"/>
      <c r="G25" s="131"/>
      <c r="M25" s="51"/>
      <c r="N25" s="51"/>
      <c r="P25" s="87"/>
      <c r="Q25" s="133"/>
      <c r="R25" s="204"/>
      <c r="S25" s="205"/>
    </row>
    <row r="26" spans="1:19" ht="18" customHeight="1" x14ac:dyDescent="0.3">
      <c r="A26" s="123"/>
      <c r="B26" s="124"/>
      <c r="D26" s="42"/>
      <c r="G26" s="131"/>
      <c r="M26" s="51"/>
      <c r="N26" s="51"/>
      <c r="P26" s="87"/>
      <c r="Q26" s="133"/>
      <c r="R26" s="204"/>
      <c r="S26" s="205"/>
    </row>
    <row r="27" spans="1:19" ht="18" customHeight="1" x14ac:dyDescent="0.3">
      <c r="A27" s="125"/>
      <c r="B27" s="126"/>
      <c r="D27" s="89"/>
      <c r="E27" s="90"/>
      <c r="F27" s="90"/>
      <c r="G27" s="132"/>
      <c r="H27" s="90"/>
      <c r="I27" s="90"/>
      <c r="J27" s="90"/>
      <c r="K27" s="90"/>
      <c r="L27" s="90"/>
      <c r="M27" s="91"/>
      <c r="N27" s="91"/>
      <c r="O27" s="90"/>
      <c r="P27" s="88"/>
      <c r="Q27" s="133"/>
      <c r="R27" s="206"/>
      <c r="S27" s="207"/>
    </row>
    <row r="28" spans="1:19" ht="7.5" customHeight="1" x14ac:dyDescent="0.3">
      <c r="A28" s="85"/>
      <c r="B28" s="127"/>
      <c r="G28" s="131"/>
      <c r="M28" s="51"/>
      <c r="N28" s="51"/>
      <c r="Q28" s="133"/>
      <c r="R28" s="208"/>
      <c r="S28" s="208"/>
    </row>
    <row r="29" spans="1:19" ht="7.5" customHeight="1" x14ac:dyDescent="0.3">
      <c r="A29" s="121"/>
      <c r="B29" s="122"/>
      <c r="D29" s="78"/>
      <c r="E29" s="79"/>
      <c r="F29" s="79"/>
      <c r="G29" s="130"/>
      <c r="H29" s="79"/>
      <c r="I29" s="79"/>
      <c r="J29" s="79"/>
      <c r="K29" s="79"/>
      <c r="L29" s="79"/>
      <c r="M29" s="94"/>
      <c r="N29" s="94"/>
      <c r="O29" s="79"/>
      <c r="P29" s="77"/>
      <c r="Q29" s="133"/>
      <c r="R29" s="209"/>
      <c r="S29" s="210"/>
    </row>
    <row r="30" spans="1:19" s="3" customFormat="1" ht="24" customHeight="1" x14ac:dyDescent="0.2">
      <c r="A30" s="116">
        <v>31</v>
      </c>
      <c r="B30" s="117" t="s">
        <v>25</v>
      </c>
      <c r="D30" s="80"/>
      <c r="E30" s="392" t="s">
        <v>13</v>
      </c>
      <c r="G30" s="160" t="s">
        <v>187</v>
      </c>
      <c r="P30" s="81"/>
      <c r="Q30" s="75" t="s">
        <v>23</v>
      </c>
      <c r="R30" s="574"/>
      <c r="S30" s="575"/>
    </row>
    <row r="31" spans="1:19" ht="16.5" customHeight="1" x14ac:dyDescent="0.3">
      <c r="A31" s="123"/>
      <c r="B31" s="124"/>
      <c r="D31" s="42"/>
      <c r="G31" s="131" t="s">
        <v>26</v>
      </c>
      <c r="J31" s="41"/>
      <c r="M31" s="1"/>
      <c r="N31" s="1"/>
      <c r="P31" s="87"/>
      <c r="Q31" s="75"/>
      <c r="R31" s="204"/>
      <c r="S31" s="205"/>
    </row>
    <row r="32" spans="1:19" ht="16.5" customHeight="1" x14ac:dyDescent="0.3">
      <c r="A32" s="123"/>
      <c r="B32" s="124"/>
      <c r="D32" s="42"/>
      <c r="G32" s="195" t="s">
        <v>232</v>
      </c>
      <c r="J32" s="41"/>
      <c r="M32" s="1"/>
      <c r="N32" s="1"/>
      <c r="P32" s="87"/>
      <c r="Q32" s="75"/>
      <c r="R32" s="204"/>
      <c r="S32" s="205"/>
    </row>
    <row r="33" spans="1:19" ht="16.5" customHeight="1" x14ac:dyDescent="0.3">
      <c r="A33" s="123"/>
      <c r="B33" s="124"/>
      <c r="D33" s="42"/>
      <c r="G33" s="195" t="s">
        <v>239</v>
      </c>
      <c r="J33" s="41"/>
      <c r="M33" s="1"/>
      <c r="N33" s="1"/>
      <c r="P33" s="87"/>
      <c r="Q33" s="75"/>
      <c r="R33" s="204"/>
      <c r="S33" s="205"/>
    </row>
    <row r="34" spans="1:19" ht="16.5" customHeight="1" x14ac:dyDescent="0.3">
      <c r="A34" s="125"/>
      <c r="B34" s="126"/>
      <c r="D34" s="89"/>
      <c r="E34" s="90"/>
      <c r="F34" s="90"/>
      <c r="G34" s="351" t="s">
        <v>258</v>
      </c>
      <c r="H34" s="90"/>
      <c r="I34" s="90"/>
      <c r="J34" s="95"/>
      <c r="K34" s="90"/>
      <c r="L34" s="90"/>
      <c r="M34" s="96"/>
      <c r="N34" s="96"/>
      <c r="O34" s="90"/>
      <c r="P34" s="88"/>
      <c r="Q34" s="75"/>
      <c r="R34" s="206"/>
      <c r="S34" s="207"/>
    </row>
    <row r="35" spans="1:19" ht="7.5" customHeight="1" x14ac:dyDescent="0.3">
      <c r="A35" s="85"/>
      <c r="B35" s="127"/>
      <c r="G35" s="131"/>
      <c r="J35" s="41"/>
      <c r="M35" s="1"/>
      <c r="N35" s="1"/>
      <c r="Q35" s="75"/>
      <c r="R35" s="208"/>
      <c r="S35" s="208"/>
    </row>
    <row r="36" spans="1:19" ht="7.5" customHeight="1" x14ac:dyDescent="0.3">
      <c r="A36" s="121"/>
      <c r="B36" s="122"/>
      <c r="D36" s="78"/>
      <c r="E36" s="79"/>
      <c r="F36" s="79"/>
      <c r="G36" s="130"/>
      <c r="H36" s="79"/>
      <c r="I36" s="79"/>
      <c r="J36" s="99"/>
      <c r="K36" s="79"/>
      <c r="L36" s="79"/>
      <c r="M36" s="100"/>
      <c r="N36" s="100"/>
      <c r="O36" s="79"/>
      <c r="P36" s="77"/>
      <c r="Q36" s="75"/>
      <c r="R36" s="209"/>
      <c r="S36" s="210"/>
    </row>
    <row r="37" spans="1:19" s="3" customFormat="1" ht="24" customHeight="1" x14ac:dyDescent="0.2">
      <c r="A37" s="116">
        <v>31</v>
      </c>
      <c r="B37" s="117" t="s">
        <v>27</v>
      </c>
      <c r="D37" s="80"/>
      <c r="E37" s="392" t="s">
        <v>13</v>
      </c>
      <c r="G37" s="160" t="s">
        <v>28</v>
      </c>
      <c r="P37" s="81"/>
      <c r="Q37" s="75" t="s">
        <v>23</v>
      </c>
      <c r="R37" s="574"/>
      <c r="S37" s="575"/>
    </row>
    <row r="38" spans="1:19" ht="16.5" customHeight="1" x14ac:dyDescent="0.35">
      <c r="A38" s="92"/>
      <c r="B38" s="87"/>
      <c r="D38" s="42"/>
      <c r="G38" s="195" t="s">
        <v>224</v>
      </c>
      <c r="M38" s="1"/>
      <c r="N38" s="1"/>
      <c r="P38" s="87"/>
      <c r="Q38" s="127"/>
      <c r="R38" s="211"/>
      <c r="S38" s="212"/>
    </row>
    <row r="39" spans="1:19" ht="16.5" customHeight="1" x14ac:dyDescent="0.35">
      <c r="A39" s="92"/>
      <c r="B39" s="87"/>
      <c r="D39" s="42"/>
      <c r="G39" s="131" t="s">
        <v>225</v>
      </c>
      <c r="M39" s="1"/>
      <c r="N39" s="1"/>
      <c r="P39" s="87"/>
      <c r="Q39" s="127"/>
      <c r="R39" s="211"/>
      <c r="S39" s="212"/>
    </row>
    <row r="40" spans="1:19" ht="16.5" customHeight="1" x14ac:dyDescent="0.35">
      <c r="A40" s="93"/>
      <c r="B40" s="88"/>
      <c r="D40" s="89"/>
      <c r="E40" s="90"/>
      <c r="F40" s="90"/>
      <c r="G40" s="90"/>
      <c r="H40" s="90"/>
      <c r="I40" s="90"/>
      <c r="J40" s="90"/>
      <c r="K40" s="90"/>
      <c r="L40" s="90"/>
      <c r="M40" s="96"/>
      <c r="N40" s="96"/>
      <c r="O40" s="101"/>
      <c r="P40" s="102"/>
      <c r="Q40" s="134"/>
      <c r="R40" s="213"/>
      <c r="S40" s="214"/>
    </row>
    <row r="41" spans="1:19" ht="7.5" customHeight="1" x14ac:dyDescent="0.35">
      <c r="A41" s="413"/>
      <c r="B41" s="414"/>
      <c r="D41" s="414"/>
      <c r="E41" s="414"/>
      <c r="F41" s="414"/>
      <c r="G41" s="414"/>
      <c r="H41" s="414"/>
      <c r="I41" s="414"/>
      <c r="J41" s="414"/>
      <c r="K41" s="414"/>
      <c r="L41" s="414"/>
      <c r="M41" s="413"/>
      <c r="N41" s="413"/>
      <c r="O41" s="415"/>
      <c r="P41" s="416"/>
      <c r="Q41" s="452"/>
      <c r="R41" s="417"/>
      <c r="S41" s="418"/>
    </row>
    <row r="42" spans="1:19" ht="8.25" customHeight="1" x14ac:dyDescent="0.3">
      <c r="A42" s="419"/>
      <c r="B42" s="420"/>
      <c r="C42" s="421"/>
      <c r="D42" s="422"/>
      <c r="E42" s="423"/>
      <c r="F42" s="423"/>
      <c r="G42" s="424"/>
      <c r="H42" s="423"/>
      <c r="I42" s="423"/>
      <c r="J42" s="425"/>
      <c r="K42" s="423"/>
      <c r="L42" s="423"/>
      <c r="M42" s="426"/>
      <c r="N42" s="426"/>
      <c r="O42" s="423"/>
      <c r="P42" s="427"/>
      <c r="Q42" s="428"/>
      <c r="R42" s="429"/>
      <c r="S42" s="430"/>
    </row>
    <row r="43" spans="1:19" ht="23.25" x14ac:dyDescent="0.2">
      <c r="A43" s="410">
        <v>31</v>
      </c>
      <c r="B43" s="431" t="s">
        <v>58</v>
      </c>
      <c r="C43" s="432"/>
      <c r="D43" s="433"/>
      <c r="E43" s="434"/>
      <c r="F43" s="432"/>
      <c r="G43" s="435" t="s">
        <v>255</v>
      </c>
      <c r="H43" s="432"/>
      <c r="I43" s="432"/>
      <c r="J43" s="432"/>
      <c r="K43" s="432"/>
      <c r="L43" s="432"/>
      <c r="M43" s="432"/>
      <c r="N43" s="432"/>
      <c r="O43" s="432"/>
      <c r="P43" s="436"/>
      <c r="Q43" s="428" t="s">
        <v>23</v>
      </c>
      <c r="R43" s="574"/>
      <c r="S43" s="575"/>
    </row>
    <row r="44" spans="1:19" ht="7.5" customHeight="1" x14ac:dyDescent="0.35">
      <c r="A44" s="437"/>
      <c r="B44" s="438"/>
      <c r="C44" s="421"/>
      <c r="D44" s="439"/>
      <c r="E44" s="421"/>
      <c r="F44" s="421"/>
      <c r="G44" s="440"/>
      <c r="H44" s="421"/>
      <c r="I44" s="421"/>
      <c r="J44" s="421"/>
      <c r="K44" s="421"/>
      <c r="L44" s="421"/>
      <c r="M44" s="441"/>
      <c r="N44" s="441"/>
      <c r="O44" s="421"/>
      <c r="P44" s="442"/>
      <c r="Q44" s="443"/>
      <c r="R44" s="444"/>
      <c r="S44" s="445"/>
    </row>
    <row r="45" spans="1:19" ht="16.5" customHeight="1" x14ac:dyDescent="0.3">
      <c r="A45" s="446"/>
      <c r="B45" s="447">
        <v>1</v>
      </c>
      <c r="C45" s="421"/>
      <c r="D45" s="439"/>
      <c r="E45" s="392" t="s">
        <v>13</v>
      </c>
      <c r="F45" s="421"/>
      <c r="G45" s="440" t="s">
        <v>256</v>
      </c>
      <c r="H45" s="421"/>
      <c r="I45" s="421"/>
      <c r="J45" s="448"/>
      <c r="K45" s="421"/>
      <c r="L45" s="421"/>
      <c r="M45" s="441"/>
      <c r="N45" s="441"/>
      <c r="O45" s="421"/>
      <c r="P45" s="442"/>
      <c r="Q45" s="428"/>
      <c r="R45" s="407"/>
      <c r="S45" s="408"/>
    </row>
    <row r="46" spans="1:19" ht="8.25" customHeight="1" x14ac:dyDescent="0.35">
      <c r="A46" s="437"/>
      <c r="B46" s="438"/>
      <c r="C46" s="421"/>
      <c r="D46" s="439"/>
      <c r="E46" s="434"/>
      <c r="F46" s="432"/>
      <c r="G46" s="450"/>
      <c r="H46" s="432"/>
      <c r="I46" s="432"/>
      <c r="J46" s="432"/>
      <c r="K46" s="432"/>
      <c r="L46" s="432"/>
      <c r="M46" s="432"/>
      <c r="N46" s="432"/>
      <c r="O46" s="432"/>
      <c r="P46" s="436"/>
      <c r="Q46" s="443"/>
      <c r="R46" s="444"/>
      <c r="S46" s="445"/>
    </row>
    <row r="47" spans="1:19" ht="16.5" customHeight="1" x14ac:dyDescent="0.3">
      <c r="A47" s="446"/>
      <c r="B47" s="447">
        <v>2</v>
      </c>
      <c r="C47" s="421"/>
      <c r="D47" s="439"/>
      <c r="E47" s="392" t="s">
        <v>13</v>
      </c>
      <c r="F47" s="392"/>
      <c r="G47" s="440" t="s">
        <v>257</v>
      </c>
      <c r="H47" s="421"/>
      <c r="I47" s="421"/>
      <c r="J47" s="448"/>
      <c r="K47" s="421"/>
      <c r="L47" s="421"/>
      <c r="M47" s="441"/>
      <c r="N47" s="441"/>
      <c r="O47" s="421"/>
      <c r="P47" s="442"/>
      <c r="Q47" s="428"/>
      <c r="R47" s="407"/>
      <c r="S47" s="408"/>
    </row>
    <row r="48" spans="1:19" ht="8.25" customHeight="1" x14ac:dyDescent="0.35">
      <c r="A48" s="93"/>
      <c r="B48" s="88"/>
      <c r="D48" s="89"/>
      <c r="E48" s="90"/>
      <c r="F48" s="90"/>
      <c r="G48" s="90"/>
      <c r="H48" s="90"/>
      <c r="I48" s="90"/>
      <c r="J48" s="90"/>
      <c r="K48" s="90"/>
      <c r="L48" s="90"/>
      <c r="M48" s="96"/>
      <c r="N48" s="96"/>
      <c r="O48" s="101"/>
      <c r="P48" s="102"/>
      <c r="Q48" s="451"/>
      <c r="R48" s="213"/>
      <c r="S48" s="214"/>
    </row>
    <row r="49" spans="1:21" ht="18" customHeight="1" x14ac:dyDescent="0.25">
      <c r="A49" s="1"/>
      <c r="M49" s="1"/>
      <c r="N49" s="1"/>
      <c r="O49" s="56"/>
      <c r="P49" s="57"/>
      <c r="Q49" s="135"/>
      <c r="R49" s="215"/>
      <c r="S49" s="216"/>
    </row>
    <row r="50" spans="1:21" ht="7.5" customHeight="1" x14ac:dyDescent="0.2">
      <c r="N50" s="58"/>
      <c r="O50" s="59"/>
      <c r="P50" s="58"/>
      <c r="Q50" s="136"/>
      <c r="R50" s="149"/>
      <c r="S50" s="150"/>
    </row>
    <row r="51" spans="1:21" ht="24" customHeight="1" x14ac:dyDescent="0.3">
      <c r="A51" s="571" t="s">
        <v>11</v>
      </c>
      <c r="B51" s="571"/>
      <c r="G51" s="108" t="s">
        <v>29</v>
      </c>
      <c r="J51" s="107">
        <v>31</v>
      </c>
      <c r="K51" s="85" t="s">
        <v>30</v>
      </c>
      <c r="N51" s="58"/>
      <c r="O51" s="60"/>
      <c r="P51" s="58"/>
      <c r="Q51" s="137" t="s">
        <v>23</v>
      </c>
      <c r="R51" s="572" t="str">
        <f>IF(SUM(R37+R30+R24+R18+R43)=0," ",SUM(R37+R30+R24+R18+R43))</f>
        <v xml:space="preserve"> </v>
      </c>
      <c r="S51" s="573"/>
      <c r="U51" s="190" t="str">
        <f>R51</f>
        <v xml:space="preserve"> </v>
      </c>
    </row>
    <row r="52" spans="1:21" ht="16.5" customHeight="1" x14ac:dyDescent="0.2">
      <c r="N52" s="58"/>
      <c r="O52" s="60"/>
      <c r="P52" s="58"/>
      <c r="Q52" s="60"/>
      <c r="R52" s="103"/>
      <c r="S52" s="104"/>
    </row>
    <row r="53" spans="1:21" ht="7.5" customHeight="1" x14ac:dyDescent="0.2">
      <c r="A53" s="15"/>
      <c r="R53" s="105"/>
      <c r="S53" s="106"/>
    </row>
    <row r="54" spans="1:21" ht="22.9" customHeight="1" x14ac:dyDescent="0.2">
      <c r="A54" s="17"/>
      <c r="K54" s="2"/>
      <c r="Q54" s="190"/>
      <c r="R54" t="s">
        <v>32</v>
      </c>
    </row>
    <row r="55" spans="1:21" ht="12.75" customHeight="1" x14ac:dyDescent="0.2">
      <c r="K55" s="20"/>
      <c r="R55" s="109" t="s">
        <v>31</v>
      </c>
    </row>
    <row r="56" spans="1:21" ht="16.5" customHeight="1" x14ac:dyDescent="0.2">
      <c r="K56" s="20"/>
    </row>
    <row r="57" spans="1:21" ht="20.25" customHeight="1" x14ac:dyDescent="0.2">
      <c r="A57" s="111" t="s">
        <v>182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111"/>
      <c r="O57" s="3"/>
      <c r="P57" s="3"/>
      <c r="Q57" s="35"/>
      <c r="R57" s="36"/>
      <c r="S57" s="36"/>
      <c r="T57" s="37"/>
    </row>
    <row r="58" spans="1:21" ht="18.75" customHeight="1" x14ac:dyDescent="0.2">
      <c r="A58" s="111" t="s">
        <v>183</v>
      </c>
      <c r="Q58" s="38"/>
      <c r="S58" s="25"/>
      <c r="T58" s="16"/>
    </row>
    <row r="59" spans="1:21" ht="15.75" x14ac:dyDescent="0.2">
      <c r="A59" s="111"/>
    </row>
    <row r="60" spans="1:21" ht="15.75" x14ac:dyDescent="0.2">
      <c r="A60" s="111"/>
    </row>
  </sheetData>
  <customSheetViews>
    <customSheetView guid="{F2BF9753-6863-490C-BD86-8F793282D7DC}" scale="60" showPageBreaks="1" fitToPage="1" hiddenColumns="1" view="pageLayout">
      <selection activeCell="S42" sqref="S42:T42"/>
      <pageMargins left="0.47244094488188981" right="0.39370078740157483" top="0.59055118110236227" bottom="0.35433070866141736" header="0.51181102362204722" footer="0.51181102362204722"/>
      <pageSetup paperSize="9" scale="64" orientation="portrait" r:id="rId1"/>
      <headerFooter alignWithMargins="0"/>
    </customSheetView>
  </customSheetViews>
  <mergeCells count="12">
    <mergeCell ref="R2:S2"/>
    <mergeCell ref="R5:S5"/>
    <mergeCell ref="A51:B51"/>
    <mergeCell ref="R51:S51"/>
    <mergeCell ref="R18:S18"/>
    <mergeCell ref="R24:S24"/>
    <mergeCell ref="R30:S30"/>
    <mergeCell ref="R37:S37"/>
    <mergeCell ref="O4:S4"/>
    <mergeCell ref="M13:S14"/>
    <mergeCell ref="M9:S10"/>
    <mergeCell ref="R43:S43"/>
  </mergeCells>
  <phoneticPr fontId="0" type="noConversion"/>
  <pageMargins left="0.47244094488188981" right="0.39370078740157483" top="0.59055118110236227" bottom="0.35433070866141736" header="0.51181102362204722" footer="0.51181102362204722"/>
  <pageSetup paperSize="9" scale="65" fitToHeight="0" orientation="portrait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W148"/>
  <sheetViews>
    <sheetView tabSelected="1" view="pageLayout" topLeftCell="A73" zoomScaleNormal="85" workbookViewId="0">
      <selection activeCell="S89" sqref="S89"/>
    </sheetView>
  </sheetViews>
  <sheetFormatPr defaultRowHeight="12.75" x14ac:dyDescent="0.2"/>
  <cols>
    <col min="1" max="1" width="7.28515625" customWidth="1"/>
    <col min="2" max="2" width="6.28515625" customWidth="1"/>
    <col min="3" max="3" width="1.28515625" customWidth="1"/>
    <col min="4" max="4" width="0.85546875" customWidth="1"/>
    <col min="5" max="5" width="2.7109375" customWidth="1"/>
    <col min="6" max="6" width="0.85546875" customWidth="1"/>
    <col min="8" max="8" width="6" customWidth="1"/>
    <col min="9" max="9" width="12.7109375" customWidth="1"/>
    <col min="10" max="10" width="8.28515625" customWidth="1"/>
    <col min="11" max="11" width="7.7109375" customWidth="1"/>
    <col min="12" max="12" width="10.7109375" customWidth="1"/>
    <col min="13" max="13" width="12.7109375" customWidth="1"/>
    <col min="14" max="14" width="11.140625" customWidth="1"/>
    <col min="15" max="15" width="9.28515625" customWidth="1"/>
    <col min="16" max="16" width="10.42578125" customWidth="1"/>
    <col min="17" max="17" width="7.140625" customWidth="1"/>
    <col min="18" max="18" width="9.7109375" customWidth="1"/>
    <col min="19" max="19" width="20.42578125" customWidth="1"/>
    <col min="20" max="20" width="4.7109375" customWidth="1"/>
    <col min="21" max="21" width="13.7109375" hidden="1" customWidth="1"/>
  </cols>
  <sheetData>
    <row r="1" spans="1:23" ht="4.9000000000000004" customHeight="1" x14ac:dyDescent="0.2"/>
    <row r="2" spans="1:23" ht="23.25" customHeight="1" x14ac:dyDescent="0.2">
      <c r="A2" s="18" t="s">
        <v>141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567">
        <v>45135</v>
      </c>
      <c r="S2" s="568"/>
    </row>
    <row r="3" spans="1:23" ht="5.25" customHeight="1" x14ac:dyDescent="0.2">
      <c r="A3" s="15"/>
    </row>
    <row r="4" spans="1:23" ht="19.5" customHeight="1" x14ac:dyDescent="0.2">
      <c r="A4" s="14" t="s">
        <v>12</v>
      </c>
      <c r="B4" s="6"/>
      <c r="C4" s="86"/>
      <c r="D4" s="86"/>
      <c r="E4" s="86"/>
      <c r="F4" s="86"/>
      <c r="G4" s="229" t="str">
        <f>'ONOR tempo'!D4</f>
        <v>Comune di Bellinzona quartiere di Giubiasco</v>
      </c>
      <c r="H4" s="110"/>
      <c r="I4" s="110"/>
      <c r="J4" s="110"/>
      <c r="K4" s="110"/>
      <c r="L4" s="110"/>
      <c r="M4" s="110"/>
      <c r="N4" s="585" t="s">
        <v>227</v>
      </c>
      <c r="O4" s="585"/>
      <c r="P4" s="585"/>
      <c r="Q4" s="585"/>
      <c r="R4" s="585"/>
      <c r="S4" s="586"/>
    </row>
    <row r="5" spans="1:23" ht="19.5" customHeight="1" x14ac:dyDescent="0.2">
      <c r="A5" s="97"/>
      <c r="B5" s="24"/>
      <c r="C5" s="98"/>
      <c r="D5" s="98"/>
      <c r="E5" s="98"/>
      <c r="F5" s="98"/>
      <c r="G5" s="182" t="str">
        <f>'ONOR tempo'!D5</f>
        <v>Riorganizzazione del nodo intermodale alla fermata ferroviaria di Giubiasco</v>
      </c>
      <c r="H5" s="98"/>
      <c r="I5" s="98"/>
      <c r="J5" s="98"/>
      <c r="K5" s="98"/>
      <c r="L5" s="98"/>
      <c r="M5" s="98"/>
      <c r="N5" s="98"/>
      <c r="O5" s="98"/>
      <c r="P5" s="98"/>
      <c r="Q5" s="98"/>
      <c r="R5" s="569" t="s">
        <v>121</v>
      </c>
      <c r="S5" s="570"/>
    </row>
    <row r="6" spans="1:23" ht="19.5" customHeight="1" x14ac:dyDescent="0.2">
      <c r="A6" s="7"/>
      <c r="B6" s="8"/>
      <c r="C6" s="12"/>
      <c r="D6" s="12"/>
      <c r="E6" s="12"/>
      <c r="F6" s="12"/>
      <c r="G6" s="356" t="s">
        <v>244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9"/>
    </row>
    <row r="7" spans="1:23" ht="15" customHeight="1" x14ac:dyDescent="0.2"/>
    <row r="8" spans="1:23" ht="15" customHeight="1" x14ac:dyDescent="0.2"/>
    <row r="9" spans="1:23" ht="24" customHeight="1" x14ac:dyDescent="0.25">
      <c r="A9" s="75" t="s">
        <v>19</v>
      </c>
      <c r="B9" s="393">
        <v>32</v>
      </c>
      <c r="C9" s="74"/>
      <c r="D9" s="74"/>
      <c r="E9" s="74"/>
      <c r="F9" s="74"/>
      <c r="G9" s="74" t="s">
        <v>35</v>
      </c>
      <c r="L9" s="151" t="s">
        <v>39</v>
      </c>
      <c r="M9" s="471" t="s">
        <v>114</v>
      </c>
      <c r="N9" s="472"/>
      <c r="O9" s="473"/>
      <c r="P9" s="474"/>
      <c r="Q9" s="474"/>
      <c r="R9" s="475"/>
      <c r="S9" s="475"/>
    </row>
    <row r="10" spans="1:23" ht="18" customHeight="1" x14ac:dyDescent="0.3">
      <c r="A10" s="85"/>
      <c r="L10" s="151" t="s">
        <v>38</v>
      </c>
      <c r="M10" s="471" t="s">
        <v>40</v>
      </c>
      <c r="N10" s="471"/>
      <c r="O10" s="473"/>
      <c r="P10" s="474"/>
      <c r="Q10" s="474"/>
      <c r="R10" s="475"/>
      <c r="S10" s="475"/>
      <c r="W10" s="51"/>
    </row>
    <row r="11" spans="1:23" ht="18" customHeight="1" x14ac:dyDescent="0.3">
      <c r="A11" s="85"/>
      <c r="M11" s="471" t="s">
        <v>115</v>
      </c>
      <c r="N11" s="471"/>
      <c r="O11" s="473"/>
      <c r="P11" s="474"/>
      <c r="Q11" s="474"/>
      <c r="R11" s="475"/>
      <c r="S11" s="475"/>
      <c r="W11" s="51"/>
    </row>
    <row r="12" spans="1:23" ht="7.5" customHeight="1" x14ac:dyDescent="0.25">
      <c r="A12" s="51"/>
      <c r="M12" s="2"/>
      <c r="N12" s="2"/>
      <c r="P12" s="53"/>
      <c r="Q12" s="53"/>
      <c r="R12" s="69"/>
      <c r="S12" s="69"/>
      <c r="W12" s="51"/>
    </row>
    <row r="13" spans="1:23" ht="22.5" customHeight="1" x14ac:dyDescent="0.25">
      <c r="A13" s="52"/>
      <c r="I13" s="53"/>
      <c r="J13" s="39"/>
      <c r="K13" s="39"/>
      <c r="L13" s="54" t="s">
        <v>21</v>
      </c>
      <c r="M13" s="587" t="s">
        <v>117</v>
      </c>
      <c r="N13" s="587"/>
      <c r="O13" s="587"/>
      <c r="P13" s="587"/>
      <c r="Q13" s="587"/>
      <c r="R13" s="587"/>
      <c r="S13" s="587"/>
    </row>
    <row r="14" spans="1:23" ht="18" customHeight="1" x14ac:dyDescent="0.25">
      <c r="J14" s="40"/>
      <c r="K14" s="40"/>
      <c r="M14" s="587" t="s">
        <v>146</v>
      </c>
      <c r="N14" s="587"/>
      <c r="O14" s="587"/>
      <c r="P14" s="587"/>
      <c r="Q14" s="587"/>
      <c r="R14" s="587"/>
      <c r="S14" s="587"/>
      <c r="W14" s="51"/>
    </row>
    <row r="15" spans="1:23" ht="16.5" customHeight="1" x14ac:dyDescent="0.25">
      <c r="A15" s="1"/>
      <c r="Q15" s="413"/>
      <c r="R15" s="1"/>
      <c r="S15" s="55"/>
      <c r="W15" s="51"/>
    </row>
    <row r="16" spans="1:23" ht="7.5" customHeight="1" x14ac:dyDescent="0.25">
      <c r="A16" s="76"/>
      <c r="B16" s="77"/>
      <c r="D16" s="78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7"/>
      <c r="Q16" s="414"/>
      <c r="R16" s="78"/>
      <c r="S16" s="77"/>
    </row>
    <row r="17" spans="1:19" s="3" customFormat="1" ht="24" customHeight="1" x14ac:dyDescent="0.2">
      <c r="A17" s="116">
        <v>32</v>
      </c>
      <c r="B17" s="117" t="s">
        <v>52</v>
      </c>
      <c r="D17" s="80"/>
      <c r="G17" s="74" t="s">
        <v>53</v>
      </c>
      <c r="P17" s="81"/>
      <c r="Q17" s="75" t="s">
        <v>23</v>
      </c>
      <c r="R17" s="581"/>
      <c r="S17" s="582"/>
    </row>
    <row r="18" spans="1:19" s="3" customFormat="1" ht="18" customHeight="1" x14ac:dyDescent="0.25">
      <c r="A18" s="116"/>
      <c r="B18" s="154" t="s">
        <v>51</v>
      </c>
      <c r="D18" s="80"/>
      <c r="E18" s="394" t="s">
        <v>13</v>
      </c>
      <c r="G18" s="195" t="s">
        <v>153</v>
      </c>
      <c r="P18" s="81"/>
      <c r="Q18" s="75"/>
      <c r="R18" s="141"/>
      <c r="S18" s="142"/>
    </row>
    <row r="19" spans="1:19" s="3" customFormat="1" ht="3.75" customHeight="1" x14ac:dyDescent="0.25">
      <c r="A19" s="116"/>
      <c r="B19" s="154"/>
      <c r="D19" s="80"/>
      <c r="E19" s="182"/>
      <c r="G19" s="131"/>
      <c r="P19" s="81"/>
      <c r="Q19" s="75"/>
      <c r="R19" s="141"/>
      <c r="S19" s="142"/>
    </row>
    <row r="20" spans="1:19" s="3" customFormat="1" ht="18" customHeight="1" x14ac:dyDescent="0.2">
      <c r="A20" s="116"/>
      <c r="B20" s="154" t="s">
        <v>42</v>
      </c>
      <c r="D20" s="80"/>
      <c r="E20" s="394" t="s">
        <v>13</v>
      </c>
      <c r="G20" s="160" t="s">
        <v>154</v>
      </c>
      <c r="P20" s="81"/>
      <c r="Q20" s="75"/>
      <c r="R20" s="116"/>
      <c r="S20" s="138"/>
    </row>
    <row r="21" spans="1:19" s="3" customFormat="1" ht="3.75" customHeight="1" x14ac:dyDescent="0.2">
      <c r="A21" s="116"/>
      <c r="B21" s="154"/>
      <c r="D21" s="80"/>
      <c r="E21" s="182"/>
      <c r="G21" s="128"/>
      <c r="P21" s="81"/>
      <c r="Q21" s="75"/>
      <c r="R21" s="116"/>
      <c r="S21" s="138"/>
    </row>
    <row r="22" spans="1:19" s="3" customFormat="1" ht="18" customHeight="1" x14ac:dyDescent="0.2">
      <c r="A22" s="116"/>
      <c r="B22" s="154" t="s">
        <v>43</v>
      </c>
      <c r="D22" s="80"/>
      <c r="E22" s="394" t="s">
        <v>13</v>
      </c>
      <c r="G22" s="160" t="s">
        <v>155</v>
      </c>
      <c r="P22" s="81"/>
      <c r="Q22" s="75"/>
      <c r="R22" s="116"/>
      <c r="S22" s="138"/>
    </row>
    <row r="23" spans="1:19" s="3" customFormat="1" ht="3.75" customHeight="1" x14ac:dyDescent="0.2">
      <c r="A23" s="116"/>
      <c r="B23" s="154"/>
      <c r="D23" s="80"/>
      <c r="E23" s="182"/>
      <c r="G23" s="128"/>
      <c r="P23" s="81"/>
      <c r="Q23" s="75"/>
      <c r="R23" s="116"/>
      <c r="S23" s="138"/>
    </row>
    <row r="24" spans="1:19" s="3" customFormat="1" ht="18" customHeight="1" x14ac:dyDescent="0.2">
      <c r="A24" s="116"/>
      <c r="B24" s="154" t="s">
        <v>44</v>
      </c>
      <c r="D24" s="80"/>
      <c r="E24" s="394" t="s">
        <v>13</v>
      </c>
      <c r="G24" s="160" t="s">
        <v>156</v>
      </c>
      <c r="P24" s="81"/>
      <c r="Q24" s="75"/>
      <c r="R24" s="116"/>
      <c r="S24" s="138"/>
    </row>
    <row r="25" spans="1:19" s="3" customFormat="1" ht="3.75" customHeight="1" x14ac:dyDescent="0.2">
      <c r="A25" s="116"/>
      <c r="B25" s="154"/>
      <c r="D25" s="80"/>
      <c r="E25" s="182"/>
      <c r="G25" s="128"/>
      <c r="P25" s="81"/>
      <c r="Q25" s="75"/>
      <c r="R25" s="116"/>
      <c r="S25" s="138"/>
    </row>
    <row r="26" spans="1:19" s="3" customFormat="1" ht="18" customHeight="1" x14ac:dyDescent="0.2">
      <c r="A26" s="116"/>
      <c r="B26" s="154" t="s">
        <v>47</v>
      </c>
      <c r="D26" s="80"/>
      <c r="E26" s="394" t="s">
        <v>13</v>
      </c>
      <c r="G26" s="160" t="s">
        <v>157</v>
      </c>
      <c r="P26" s="81"/>
      <c r="Q26" s="75"/>
      <c r="R26" s="116"/>
      <c r="S26" s="138"/>
    </row>
    <row r="27" spans="1:19" s="3" customFormat="1" ht="3.75" customHeight="1" x14ac:dyDescent="0.2">
      <c r="A27" s="116"/>
      <c r="B27" s="154"/>
      <c r="D27" s="80"/>
      <c r="E27" s="182"/>
      <c r="G27" s="128"/>
      <c r="P27" s="81"/>
      <c r="Q27" s="75"/>
      <c r="R27" s="116"/>
      <c r="S27" s="138"/>
    </row>
    <row r="28" spans="1:19" s="3" customFormat="1" ht="18" customHeight="1" x14ac:dyDescent="0.2">
      <c r="A28" s="116"/>
      <c r="B28" s="154" t="s">
        <v>45</v>
      </c>
      <c r="D28" s="80"/>
      <c r="E28" s="394" t="s">
        <v>13</v>
      </c>
      <c r="G28" s="128" t="s">
        <v>41</v>
      </c>
      <c r="P28" s="81"/>
      <c r="Q28" s="75"/>
      <c r="R28" s="116"/>
      <c r="S28" s="138"/>
    </row>
    <row r="29" spans="1:19" s="3" customFormat="1" ht="3.75" customHeight="1" x14ac:dyDescent="0.2">
      <c r="A29" s="116"/>
      <c r="B29" s="154"/>
      <c r="D29" s="80"/>
      <c r="E29" s="182"/>
      <c r="G29" s="128"/>
      <c r="P29" s="81"/>
      <c r="Q29" s="75"/>
      <c r="R29" s="116"/>
      <c r="S29" s="138"/>
    </row>
    <row r="30" spans="1:19" s="3" customFormat="1" ht="18" customHeight="1" x14ac:dyDescent="0.2">
      <c r="A30" s="116"/>
      <c r="B30" s="154" t="s">
        <v>48</v>
      </c>
      <c r="D30" s="80"/>
      <c r="E30" s="394" t="s">
        <v>13</v>
      </c>
      <c r="G30" s="128" t="s">
        <v>95</v>
      </c>
      <c r="P30" s="81"/>
      <c r="Q30" s="75"/>
      <c r="R30" s="116"/>
      <c r="S30" s="138"/>
    </row>
    <row r="31" spans="1:19" s="3" customFormat="1" ht="3.75" customHeight="1" x14ac:dyDescent="0.2">
      <c r="A31" s="116"/>
      <c r="B31" s="154"/>
      <c r="D31" s="80"/>
      <c r="E31" s="182"/>
      <c r="G31" s="128"/>
      <c r="P31" s="81"/>
      <c r="Q31" s="75"/>
      <c r="R31" s="116"/>
      <c r="S31" s="138"/>
    </row>
    <row r="32" spans="1:19" s="3" customFormat="1" ht="18" customHeight="1" x14ac:dyDescent="0.2">
      <c r="A32" s="116"/>
      <c r="B32" s="154" t="s">
        <v>46</v>
      </c>
      <c r="D32" s="80"/>
      <c r="E32" s="394" t="s">
        <v>13</v>
      </c>
      <c r="G32" s="128" t="s">
        <v>97</v>
      </c>
      <c r="P32" s="81"/>
      <c r="Q32" s="75"/>
      <c r="R32" s="116"/>
      <c r="S32" s="138"/>
    </row>
    <row r="33" spans="1:19" s="3" customFormat="1" ht="3.75" customHeight="1" x14ac:dyDescent="0.2">
      <c r="A33" s="116"/>
      <c r="B33" s="154"/>
      <c r="D33" s="80"/>
      <c r="E33" s="182"/>
      <c r="G33" s="128"/>
      <c r="P33" s="81"/>
      <c r="Q33" s="75"/>
      <c r="R33" s="116"/>
      <c r="S33" s="138"/>
    </row>
    <row r="34" spans="1:19" s="3" customFormat="1" ht="18" customHeight="1" x14ac:dyDescent="0.2">
      <c r="A34" s="116"/>
      <c r="B34" s="154" t="s">
        <v>49</v>
      </c>
      <c r="C34" s="477"/>
      <c r="D34" s="80"/>
      <c r="E34" s="394" t="s">
        <v>13</v>
      </c>
      <c r="F34" s="477"/>
      <c r="G34" s="488" t="s">
        <v>221</v>
      </c>
      <c r="H34" s="477"/>
      <c r="I34" s="477"/>
      <c r="J34" s="477"/>
      <c r="K34" s="477"/>
      <c r="L34" s="477"/>
      <c r="M34" s="477"/>
      <c r="N34" s="477"/>
      <c r="O34" s="477"/>
      <c r="P34" s="81"/>
      <c r="Q34" s="470"/>
      <c r="R34" s="116"/>
      <c r="S34" s="138"/>
    </row>
    <row r="35" spans="1:19" s="3" customFormat="1" ht="5.25" customHeight="1" x14ac:dyDescent="0.2">
      <c r="A35" s="116"/>
      <c r="B35" s="154"/>
      <c r="D35" s="80"/>
      <c r="E35" s="477"/>
      <c r="F35" s="477"/>
      <c r="G35" s="497"/>
      <c r="H35" s="477"/>
      <c r="I35" s="477"/>
      <c r="J35" s="477"/>
      <c r="K35" s="477"/>
      <c r="L35" s="477"/>
      <c r="M35" s="477"/>
      <c r="N35" s="477"/>
      <c r="O35" s="477"/>
      <c r="P35" s="81"/>
      <c r="Q35" s="477"/>
      <c r="R35" s="116"/>
      <c r="S35" s="138"/>
    </row>
    <row r="36" spans="1:19" s="3" customFormat="1" ht="18" customHeight="1" x14ac:dyDescent="0.2">
      <c r="A36" s="116"/>
      <c r="B36" s="154" t="s">
        <v>50</v>
      </c>
      <c r="D36" s="80"/>
      <c r="E36" s="394" t="s">
        <v>13</v>
      </c>
      <c r="G36" s="128" t="s">
        <v>98</v>
      </c>
      <c r="P36" s="81"/>
      <c r="Q36" s="406"/>
      <c r="R36" s="583"/>
      <c r="S36" s="584"/>
    </row>
    <row r="37" spans="1:19" s="3" customFormat="1" ht="5.25" customHeight="1" x14ac:dyDescent="0.2">
      <c r="A37" s="116"/>
      <c r="B37" s="154"/>
      <c r="D37" s="80"/>
      <c r="E37" s="185"/>
      <c r="G37" s="128"/>
      <c r="P37" s="81"/>
      <c r="Q37" s="406"/>
      <c r="R37" s="407"/>
      <c r="S37" s="408"/>
    </row>
    <row r="38" spans="1:19" ht="16.5" customHeight="1" x14ac:dyDescent="0.25">
      <c r="A38" s="92"/>
      <c r="B38" s="154" t="s">
        <v>66</v>
      </c>
      <c r="D38" s="42"/>
      <c r="E38" s="394" t="s">
        <v>13</v>
      </c>
      <c r="G38" s="160" t="s">
        <v>242</v>
      </c>
      <c r="M38" s="1"/>
      <c r="N38" s="1"/>
      <c r="P38" s="87"/>
      <c r="Q38" s="406"/>
      <c r="R38" s="583"/>
      <c r="S38" s="584"/>
    </row>
    <row r="39" spans="1:19" s="3" customFormat="1" ht="5.25" customHeight="1" x14ac:dyDescent="0.2">
      <c r="A39" s="116"/>
      <c r="B39" s="154"/>
      <c r="D39" s="80"/>
      <c r="G39" s="128"/>
      <c r="P39" s="81"/>
      <c r="Q39" s="406"/>
      <c r="R39" s="407"/>
      <c r="S39" s="408"/>
    </row>
    <row r="40" spans="1:19" s="3" customFormat="1" ht="18" customHeight="1" x14ac:dyDescent="0.2">
      <c r="A40" s="116"/>
      <c r="B40" s="154" t="s">
        <v>67</v>
      </c>
      <c r="D40" s="80"/>
      <c r="E40" s="394" t="s">
        <v>13</v>
      </c>
      <c r="G40" s="160" t="s">
        <v>243</v>
      </c>
      <c r="P40" s="81"/>
      <c r="Q40" s="406"/>
      <c r="R40" s="583"/>
      <c r="S40" s="584"/>
    </row>
    <row r="41" spans="1:19" s="3" customFormat="1" ht="5.25" customHeight="1" x14ac:dyDescent="0.2">
      <c r="A41" s="116"/>
      <c r="B41" s="154"/>
      <c r="D41" s="80"/>
      <c r="G41" s="128"/>
      <c r="P41" s="81"/>
      <c r="Q41" s="406"/>
      <c r="R41" s="407"/>
      <c r="S41" s="408"/>
    </row>
    <row r="42" spans="1:19" s="3" customFormat="1" ht="18" customHeight="1" x14ac:dyDescent="0.2">
      <c r="A42" s="116"/>
      <c r="B42" s="154" t="s">
        <v>79</v>
      </c>
      <c r="D42" s="80"/>
      <c r="E42" s="394" t="s">
        <v>13</v>
      </c>
      <c r="G42" s="160" t="s">
        <v>234</v>
      </c>
      <c r="P42" s="81"/>
      <c r="Q42" s="406"/>
      <c r="R42" s="583"/>
      <c r="S42" s="584"/>
    </row>
    <row r="43" spans="1:19" s="3" customFormat="1" ht="5.25" customHeight="1" x14ac:dyDescent="0.2">
      <c r="A43" s="116"/>
      <c r="B43" s="154"/>
      <c r="D43" s="80"/>
      <c r="G43" s="128"/>
      <c r="P43" s="81"/>
      <c r="Q43" s="406"/>
      <c r="R43" s="407"/>
      <c r="S43" s="408"/>
    </row>
    <row r="44" spans="1:19" s="3" customFormat="1" ht="18" customHeight="1" x14ac:dyDescent="0.2">
      <c r="A44" s="116"/>
      <c r="B44" s="154" t="s">
        <v>112</v>
      </c>
      <c r="D44" s="80"/>
      <c r="E44" s="394" t="s">
        <v>13</v>
      </c>
      <c r="G44" s="160" t="s">
        <v>236</v>
      </c>
      <c r="P44" s="81"/>
      <c r="Q44" s="406"/>
      <c r="R44" s="583"/>
      <c r="S44" s="584"/>
    </row>
    <row r="45" spans="1:19" s="3" customFormat="1" ht="8.65" customHeight="1" x14ac:dyDescent="0.2">
      <c r="A45" s="118"/>
      <c r="B45" s="119"/>
      <c r="D45" s="82"/>
      <c r="E45" s="83"/>
      <c r="F45" s="83"/>
      <c r="G45" s="129"/>
      <c r="H45" s="83"/>
      <c r="I45" s="83"/>
      <c r="J45" s="83"/>
      <c r="K45" s="83"/>
      <c r="L45" s="83"/>
      <c r="M45" s="83"/>
      <c r="N45" s="83"/>
      <c r="O45" s="83"/>
      <c r="P45" s="84"/>
      <c r="Q45" s="476"/>
      <c r="R45" s="118"/>
      <c r="S45" s="139"/>
    </row>
    <row r="46" spans="1:19" s="3" customFormat="1" ht="7.5" customHeight="1" x14ac:dyDescent="0.2">
      <c r="A46" s="74"/>
      <c r="B46" s="120"/>
      <c r="G46" s="128"/>
      <c r="Q46" s="81"/>
      <c r="R46" s="116"/>
      <c r="S46" s="138"/>
    </row>
    <row r="47" spans="1:19" ht="7.5" customHeight="1" x14ac:dyDescent="0.3">
      <c r="A47" s="121"/>
      <c r="B47" s="122"/>
      <c r="D47" s="78"/>
      <c r="E47" s="79"/>
      <c r="F47" s="79"/>
      <c r="G47" s="130"/>
      <c r="H47" s="79"/>
      <c r="I47" s="79"/>
      <c r="J47" s="79"/>
      <c r="K47" s="79"/>
      <c r="L47" s="79"/>
      <c r="M47" s="79"/>
      <c r="N47" s="79"/>
      <c r="O47" s="79"/>
      <c r="P47" s="77"/>
      <c r="Q47" s="414"/>
      <c r="R47" s="140"/>
      <c r="S47" s="122"/>
    </row>
    <row r="48" spans="1:19" s="3" customFormat="1" ht="24" customHeight="1" x14ac:dyDescent="0.2">
      <c r="A48" s="116">
        <v>32</v>
      </c>
      <c r="B48" s="117" t="s">
        <v>24</v>
      </c>
      <c r="D48" s="80"/>
      <c r="G48" s="74" t="s">
        <v>54</v>
      </c>
      <c r="P48" s="81"/>
      <c r="Q48" s="470" t="s">
        <v>23</v>
      </c>
      <c r="R48" s="581"/>
      <c r="S48" s="582"/>
    </row>
    <row r="49" spans="1:19" s="3" customFormat="1" ht="18" customHeight="1" x14ac:dyDescent="0.2">
      <c r="A49" s="116"/>
      <c r="B49" s="154" t="s">
        <v>51</v>
      </c>
      <c r="D49" s="80"/>
      <c r="E49" s="394" t="s">
        <v>13</v>
      </c>
      <c r="G49" s="160" t="s">
        <v>55</v>
      </c>
      <c r="P49" s="81"/>
      <c r="Q49" s="470"/>
      <c r="R49" s="141"/>
      <c r="S49" s="142"/>
    </row>
    <row r="50" spans="1:19" s="3" customFormat="1" ht="3.75" customHeight="1" x14ac:dyDescent="0.2">
      <c r="A50" s="116"/>
      <c r="B50" s="154"/>
      <c r="D50" s="80"/>
      <c r="G50" s="160"/>
      <c r="P50" s="81"/>
      <c r="Q50" s="470"/>
      <c r="R50" s="141"/>
      <c r="S50" s="142"/>
    </row>
    <row r="51" spans="1:19" s="3" customFormat="1" ht="18" customHeight="1" x14ac:dyDescent="0.25">
      <c r="A51" s="116"/>
      <c r="B51" s="154" t="s">
        <v>42</v>
      </c>
      <c r="D51" s="80"/>
      <c r="E51" s="394" t="s">
        <v>13</v>
      </c>
      <c r="G51" s="195" t="s">
        <v>241</v>
      </c>
      <c r="P51" s="81"/>
      <c r="Q51" s="470"/>
      <c r="R51" s="141"/>
      <c r="S51" s="142"/>
    </row>
    <row r="52" spans="1:19" s="3" customFormat="1" ht="3.75" customHeight="1" x14ac:dyDescent="0.2">
      <c r="A52" s="116"/>
      <c r="B52" s="154"/>
      <c r="D52" s="80"/>
      <c r="G52" s="160"/>
      <c r="P52" s="81"/>
      <c r="Q52" s="470"/>
      <c r="R52" s="141"/>
      <c r="S52" s="142"/>
    </row>
    <row r="53" spans="1:19" s="3" customFormat="1" ht="18" customHeight="1" x14ac:dyDescent="0.2">
      <c r="A53" s="116"/>
      <c r="B53" s="154" t="s">
        <v>43</v>
      </c>
      <c r="D53" s="80"/>
      <c r="E53" s="394" t="s">
        <v>13</v>
      </c>
      <c r="G53" s="160" t="s">
        <v>56</v>
      </c>
      <c r="P53" s="81"/>
      <c r="Q53" s="470"/>
      <c r="R53" s="141"/>
      <c r="S53" s="142"/>
    </row>
    <row r="54" spans="1:19" s="3" customFormat="1" ht="5.25" customHeight="1" x14ac:dyDescent="0.2">
      <c r="A54" s="116"/>
      <c r="B54" s="154"/>
      <c r="D54" s="80"/>
      <c r="E54" s="184"/>
      <c r="G54" s="160"/>
      <c r="P54" s="81"/>
      <c r="Q54" s="470"/>
      <c r="R54" s="141"/>
      <c r="S54" s="142"/>
    </row>
    <row r="55" spans="1:19" ht="16.5" customHeight="1" x14ac:dyDescent="0.3">
      <c r="A55" s="123"/>
      <c r="B55" s="154" t="s">
        <v>44</v>
      </c>
      <c r="D55" s="42"/>
      <c r="E55" s="394" t="s">
        <v>13</v>
      </c>
      <c r="G55" s="131" t="s">
        <v>57</v>
      </c>
      <c r="J55" s="41"/>
      <c r="M55" s="1"/>
      <c r="N55" s="1"/>
      <c r="P55" s="87"/>
      <c r="Q55" s="470"/>
      <c r="R55" s="141"/>
      <c r="S55" s="142"/>
    </row>
    <row r="56" spans="1:19" ht="8.65" customHeight="1" x14ac:dyDescent="0.3">
      <c r="A56" s="125"/>
      <c r="B56" s="126"/>
      <c r="D56" s="89"/>
      <c r="E56" s="90"/>
      <c r="F56" s="90"/>
      <c r="G56" s="132"/>
      <c r="H56" s="90"/>
      <c r="I56" s="90"/>
      <c r="J56" s="90"/>
      <c r="K56" s="90"/>
      <c r="L56" s="90"/>
      <c r="M56" s="91"/>
      <c r="N56" s="91"/>
      <c r="O56" s="90"/>
      <c r="P56" s="88"/>
      <c r="Q56" s="453"/>
      <c r="R56" s="143"/>
      <c r="S56" s="144"/>
    </row>
    <row r="57" spans="1:19" ht="7.5" customHeight="1" x14ac:dyDescent="0.3">
      <c r="A57" s="85"/>
      <c r="B57" s="127"/>
      <c r="G57" s="131"/>
      <c r="M57" s="51"/>
      <c r="N57" s="51"/>
      <c r="Q57" s="87"/>
      <c r="R57" s="141"/>
      <c r="S57" s="142"/>
    </row>
    <row r="58" spans="1:19" ht="7.5" customHeight="1" x14ac:dyDescent="0.3">
      <c r="A58" s="121"/>
      <c r="B58" s="122"/>
      <c r="D58" s="78"/>
      <c r="E58" s="79"/>
      <c r="F58" s="79"/>
      <c r="G58" s="130"/>
      <c r="H58" s="79"/>
      <c r="I58" s="79"/>
      <c r="J58" s="79"/>
      <c r="K58" s="79"/>
      <c r="L58" s="79"/>
      <c r="M58" s="94"/>
      <c r="N58" s="94"/>
      <c r="O58" s="79"/>
      <c r="P58" s="77"/>
      <c r="Q58" s="414"/>
      <c r="R58" s="145"/>
      <c r="S58" s="146"/>
    </row>
    <row r="59" spans="1:19" s="3" customFormat="1" ht="24" customHeight="1" x14ac:dyDescent="0.2">
      <c r="A59" s="116">
        <v>32</v>
      </c>
      <c r="B59" s="117" t="s">
        <v>25</v>
      </c>
      <c r="D59" s="80"/>
      <c r="G59" s="74" t="s">
        <v>106</v>
      </c>
      <c r="P59" s="81"/>
      <c r="Q59" s="470" t="s">
        <v>23</v>
      </c>
      <c r="R59" s="581"/>
      <c r="S59" s="582"/>
    </row>
    <row r="60" spans="1:19" ht="16.5" customHeight="1" x14ac:dyDescent="0.3">
      <c r="A60" s="123"/>
      <c r="B60" s="154" t="s">
        <v>51</v>
      </c>
      <c r="D60" s="42"/>
      <c r="E60" s="394" t="s">
        <v>13</v>
      </c>
      <c r="G60" s="195" t="s">
        <v>259</v>
      </c>
      <c r="J60" s="41"/>
      <c r="M60" s="1"/>
      <c r="N60" s="1"/>
      <c r="P60" s="87"/>
      <c r="Q60" s="470"/>
      <c r="R60" s="141"/>
      <c r="S60" s="142"/>
    </row>
    <row r="61" spans="1:19" ht="16.5" customHeight="1" x14ac:dyDescent="0.3">
      <c r="A61" s="123"/>
      <c r="B61" s="154"/>
      <c r="D61" s="42"/>
      <c r="E61" s="3"/>
      <c r="G61" s="160" t="s">
        <v>260</v>
      </c>
      <c r="J61" s="41"/>
      <c r="M61" s="1"/>
      <c r="N61" s="1"/>
      <c r="P61" s="87"/>
      <c r="Q61" s="470"/>
      <c r="R61" s="141"/>
      <c r="S61" s="142"/>
    </row>
    <row r="62" spans="1:19" ht="8.65" customHeight="1" x14ac:dyDescent="0.3">
      <c r="A62" s="125"/>
      <c r="B62" s="126"/>
      <c r="D62" s="89"/>
      <c r="E62" s="90"/>
      <c r="F62" s="90"/>
      <c r="G62" s="132"/>
      <c r="H62" s="90"/>
      <c r="I62" s="90"/>
      <c r="J62" s="95"/>
      <c r="K62" s="90"/>
      <c r="L62" s="90"/>
      <c r="M62" s="96"/>
      <c r="N62" s="96"/>
      <c r="O62" s="90"/>
      <c r="P62" s="88"/>
      <c r="Q62" s="414"/>
      <c r="R62" s="143"/>
      <c r="S62" s="144"/>
    </row>
    <row r="63" spans="1:19" ht="7.5" customHeight="1" x14ac:dyDescent="0.3">
      <c r="A63" s="85"/>
      <c r="B63" s="127"/>
      <c r="G63" s="131"/>
      <c r="J63" s="41"/>
      <c r="M63" s="1"/>
      <c r="N63" s="1"/>
      <c r="Q63" s="414"/>
      <c r="R63" s="141"/>
      <c r="S63" s="142"/>
    </row>
    <row r="64" spans="1:19" ht="7.5" customHeight="1" x14ac:dyDescent="0.3">
      <c r="A64" s="121"/>
      <c r="B64" s="122"/>
      <c r="D64" s="78"/>
      <c r="E64" s="79"/>
      <c r="F64" s="79"/>
      <c r="G64" s="130"/>
      <c r="H64" s="79"/>
      <c r="I64" s="79"/>
      <c r="J64" s="79"/>
      <c r="K64" s="79"/>
      <c r="L64" s="79"/>
      <c r="M64" s="79"/>
      <c r="N64" s="79"/>
      <c r="O64" s="79"/>
      <c r="P64" s="77"/>
      <c r="Q64" s="414"/>
      <c r="R64" s="140"/>
      <c r="S64" s="122"/>
    </row>
    <row r="65" spans="1:19" s="3" customFormat="1" ht="24" customHeight="1" x14ac:dyDescent="0.2">
      <c r="A65" s="116">
        <v>32</v>
      </c>
      <c r="B65" s="117" t="s">
        <v>27</v>
      </c>
      <c r="D65" s="80"/>
      <c r="G65" s="74" t="s">
        <v>59</v>
      </c>
      <c r="P65" s="81"/>
      <c r="Q65" s="470" t="s">
        <v>23</v>
      </c>
      <c r="R65" s="581"/>
      <c r="S65" s="582"/>
    </row>
    <row r="66" spans="1:19" s="3" customFormat="1" ht="18" customHeight="1" x14ac:dyDescent="0.2">
      <c r="A66" s="116"/>
      <c r="B66" s="154" t="s">
        <v>51</v>
      </c>
      <c r="D66" s="80"/>
      <c r="E66" s="394" t="s">
        <v>13</v>
      </c>
      <c r="G66" s="160" t="s">
        <v>99</v>
      </c>
      <c r="P66" s="81"/>
      <c r="Q66" s="470"/>
      <c r="R66" s="141"/>
      <c r="S66" s="142"/>
    </row>
    <row r="67" spans="1:19" s="3" customFormat="1" ht="18" customHeight="1" x14ac:dyDescent="0.2">
      <c r="A67" s="116"/>
      <c r="B67" s="154"/>
      <c r="D67" s="80"/>
      <c r="G67" s="160" t="s">
        <v>61</v>
      </c>
      <c r="P67" s="81"/>
      <c r="Q67" s="470"/>
      <c r="R67" s="141"/>
      <c r="S67" s="142"/>
    </row>
    <row r="68" spans="1:19" s="3" customFormat="1" ht="18" customHeight="1" x14ac:dyDescent="0.2">
      <c r="A68" s="116"/>
      <c r="B68" s="154"/>
      <c r="D68" s="80"/>
      <c r="G68" s="160" t="s">
        <v>147</v>
      </c>
      <c r="P68" s="81"/>
      <c r="Q68" s="470"/>
      <c r="R68" s="141"/>
      <c r="S68" s="142"/>
    </row>
    <row r="69" spans="1:19" s="3" customFormat="1" ht="18" customHeight="1" x14ac:dyDescent="0.2">
      <c r="A69" s="116"/>
      <c r="B69" s="154"/>
      <c r="D69" s="80"/>
      <c r="G69" s="160" t="s">
        <v>148</v>
      </c>
      <c r="P69" s="81"/>
      <c r="Q69" s="470"/>
      <c r="R69" s="141"/>
      <c r="S69" s="142"/>
    </row>
    <row r="70" spans="1:19" ht="8.65" customHeight="1" x14ac:dyDescent="0.3">
      <c r="A70" s="125"/>
      <c r="B70" s="126"/>
      <c r="D70" s="89"/>
      <c r="E70" s="90"/>
      <c r="F70" s="90"/>
      <c r="G70" s="132"/>
      <c r="H70" s="90"/>
      <c r="I70" s="90"/>
      <c r="J70" s="90"/>
      <c r="K70" s="90"/>
      <c r="L70" s="90"/>
      <c r="M70" s="91"/>
      <c r="N70" s="91"/>
      <c r="O70" s="90"/>
      <c r="P70" s="88"/>
      <c r="Q70" s="414"/>
      <c r="R70" s="143"/>
      <c r="S70" s="144"/>
    </row>
    <row r="71" spans="1:19" s="3" customFormat="1" ht="7.5" customHeight="1" x14ac:dyDescent="0.2">
      <c r="A71" s="74"/>
      <c r="B71" s="120"/>
      <c r="G71" s="128"/>
      <c r="Q71" s="477"/>
      <c r="R71" s="116"/>
      <c r="S71" s="138"/>
    </row>
    <row r="72" spans="1:19" ht="7.5" customHeight="1" x14ac:dyDescent="0.3">
      <c r="A72" s="121"/>
      <c r="B72" s="122"/>
      <c r="D72" s="78"/>
      <c r="E72" s="79"/>
      <c r="F72" s="79"/>
      <c r="G72" s="130"/>
      <c r="H72" s="79"/>
      <c r="I72" s="79"/>
      <c r="J72" s="79"/>
      <c r="K72" s="79"/>
      <c r="L72" s="79"/>
      <c r="M72" s="79"/>
      <c r="N72" s="79"/>
      <c r="O72" s="79"/>
      <c r="P72" s="77"/>
      <c r="Q72" s="414"/>
      <c r="R72" s="140"/>
      <c r="S72" s="122"/>
    </row>
    <row r="73" spans="1:19" s="3" customFormat="1" ht="24" customHeight="1" x14ac:dyDescent="0.2">
      <c r="A73" s="116">
        <v>32</v>
      </c>
      <c r="B73" s="117" t="s">
        <v>58</v>
      </c>
      <c r="D73" s="80"/>
      <c r="G73" s="74" t="s">
        <v>107</v>
      </c>
      <c r="P73" s="81"/>
      <c r="Q73" s="470" t="s">
        <v>23</v>
      </c>
      <c r="R73" s="581"/>
      <c r="S73" s="582"/>
    </row>
    <row r="74" spans="1:19" s="3" customFormat="1" ht="18" customHeight="1" x14ac:dyDescent="0.2">
      <c r="A74" s="116"/>
      <c r="B74" s="154" t="s">
        <v>51</v>
      </c>
      <c r="D74" s="80"/>
      <c r="E74" s="394" t="s">
        <v>13</v>
      </c>
      <c r="G74" s="160" t="s">
        <v>233</v>
      </c>
      <c r="P74" s="81"/>
      <c r="Q74" s="470"/>
      <c r="R74" s="141"/>
      <c r="S74" s="142"/>
    </row>
    <row r="75" spans="1:19" s="3" customFormat="1" ht="3.75" customHeight="1" x14ac:dyDescent="0.2">
      <c r="A75" s="116"/>
      <c r="B75" s="154"/>
      <c r="D75" s="80"/>
      <c r="E75" s="183"/>
      <c r="G75" s="160"/>
      <c r="P75" s="81"/>
      <c r="Q75" s="470"/>
      <c r="R75" s="141"/>
      <c r="S75" s="142"/>
    </row>
    <row r="76" spans="1:19" s="3" customFormat="1" ht="18" customHeight="1" x14ac:dyDescent="0.2">
      <c r="A76" s="116"/>
      <c r="B76" s="154" t="s">
        <v>42</v>
      </c>
      <c r="D76" s="80"/>
      <c r="E76" s="394" t="s">
        <v>13</v>
      </c>
      <c r="G76" s="160" t="s">
        <v>144</v>
      </c>
      <c r="P76" s="81"/>
      <c r="Q76" s="470"/>
      <c r="R76" s="141"/>
      <c r="S76" s="142"/>
    </row>
    <row r="77" spans="1:19" s="3" customFormat="1" ht="5.25" customHeight="1" x14ac:dyDescent="0.2">
      <c r="A77" s="116"/>
      <c r="B77" s="154"/>
      <c r="D77" s="80"/>
      <c r="E77" s="183"/>
      <c r="G77" s="160"/>
      <c r="P77" s="81"/>
      <c r="Q77" s="470"/>
      <c r="R77" s="141"/>
      <c r="S77" s="142"/>
    </row>
    <row r="78" spans="1:19" ht="16.5" customHeight="1" x14ac:dyDescent="0.3">
      <c r="A78" s="123"/>
      <c r="B78" s="154" t="s">
        <v>43</v>
      </c>
      <c r="D78" s="42"/>
      <c r="E78" s="394" t="s">
        <v>13</v>
      </c>
      <c r="G78" s="195" t="s">
        <v>149</v>
      </c>
      <c r="J78" s="41"/>
      <c r="M78" s="1"/>
      <c r="N78" s="1"/>
      <c r="P78" s="87"/>
      <c r="Q78" s="470"/>
      <c r="R78" s="141"/>
      <c r="S78" s="142"/>
    </row>
    <row r="79" spans="1:19" ht="16.5" customHeight="1" x14ac:dyDescent="0.3">
      <c r="A79" s="123"/>
      <c r="B79" s="154"/>
      <c r="D79" s="42"/>
      <c r="E79" s="230"/>
      <c r="G79" s="195" t="s">
        <v>150</v>
      </c>
      <c r="J79" s="41"/>
      <c r="M79" s="1"/>
      <c r="N79" s="1"/>
      <c r="P79" s="87"/>
      <c r="Q79" s="470"/>
      <c r="R79" s="141"/>
      <c r="S79" s="142"/>
    </row>
    <row r="80" spans="1:19" ht="16.5" customHeight="1" x14ac:dyDescent="0.3">
      <c r="A80" s="123"/>
      <c r="B80" s="154"/>
      <c r="D80" s="42"/>
      <c r="E80" s="183"/>
      <c r="G80" s="195" t="s">
        <v>151</v>
      </c>
      <c r="J80" s="41"/>
      <c r="M80" s="1"/>
      <c r="N80" s="1"/>
      <c r="P80" s="87"/>
      <c r="Q80" s="470"/>
      <c r="R80" s="141"/>
      <c r="S80" s="142"/>
    </row>
    <row r="81" spans="1:19" s="3" customFormat="1" ht="5.25" customHeight="1" x14ac:dyDescent="0.2">
      <c r="A81" s="116"/>
      <c r="B81" s="154"/>
      <c r="D81" s="80"/>
      <c r="E81" s="183"/>
      <c r="G81" s="160"/>
      <c r="P81" s="81"/>
      <c r="Q81" s="470"/>
      <c r="R81" s="141"/>
      <c r="S81" s="142"/>
    </row>
    <row r="82" spans="1:19" ht="16.5" customHeight="1" x14ac:dyDescent="0.3">
      <c r="A82" s="123"/>
      <c r="B82" s="154" t="s">
        <v>44</v>
      </c>
      <c r="D82" s="42"/>
      <c r="E82" s="394" t="s">
        <v>13</v>
      </c>
      <c r="G82" s="195" t="s">
        <v>188</v>
      </c>
      <c r="J82" s="41"/>
      <c r="M82" s="1"/>
      <c r="N82" s="1"/>
      <c r="P82" s="87"/>
      <c r="Q82" s="470"/>
      <c r="R82" s="141"/>
      <c r="S82" s="142"/>
    </row>
    <row r="83" spans="1:19" s="3" customFormat="1" ht="5.25" customHeight="1" x14ac:dyDescent="0.2">
      <c r="A83" s="116"/>
      <c r="B83" s="154"/>
      <c r="D83" s="80"/>
      <c r="E83" s="183"/>
      <c r="G83" s="160"/>
      <c r="P83" s="81"/>
      <c r="Q83" s="470"/>
      <c r="R83" s="141"/>
      <c r="S83" s="142"/>
    </row>
    <row r="84" spans="1:19" ht="16.5" customHeight="1" x14ac:dyDescent="0.3">
      <c r="A84" s="123"/>
      <c r="B84" s="154" t="s">
        <v>47</v>
      </c>
      <c r="D84" s="42"/>
      <c r="E84" s="394" t="s">
        <v>13</v>
      </c>
      <c r="G84" s="195" t="s">
        <v>152</v>
      </c>
      <c r="J84" s="41"/>
      <c r="M84" s="1"/>
      <c r="N84" s="1"/>
      <c r="P84" s="87"/>
      <c r="Q84" s="470"/>
      <c r="R84" s="141"/>
      <c r="S84" s="142"/>
    </row>
    <row r="85" spans="1:19" s="3" customFormat="1" ht="5.25" customHeight="1" x14ac:dyDescent="0.2">
      <c r="A85" s="116"/>
      <c r="B85" s="154"/>
      <c r="D85" s="80"/>
      <c r="E85" s="183"/>
      <c r="G85" s="160"/>
      <c r="P85" s="81"/>
      <c r="Q85" s="470"/>
      <c r="R85" s="141"/>
      <c r="S85" s="142"/>
    </row>
    <row r="86" spans="1:19" ht="16.5" customHeight="1" x14ac:dyDescent="0.3">
      <c r="A86" s="123"/>
      <c r="B86" s="154" t="s">
        <v>45</v>
      </c>
      <c r="D86" s="42"/>
      <c r="E86" s="394" t="s">
        <v>13</v>
      </c>
      <c r="G86" s="195" t="s">
        <v>222</v>
      </c>
      <c r="J86" s="41"/>
      <c r="M86" s="1"/>
      <c r="N86" s="1"/>
      <c r="P86" s="87"/>
      <c r="Q86" s="470"/>
      <c r="R86" s="141"/>
      <c r="S86" s="142"/>
    </row>
    <row r="87" spans="1:19" s="3" customFormat="1" ht="5.25" customHeight="1" x14ac:dyDescent="0.2">
      <c r="A87" s="116"/>
      <c r="B87" s="154"/>
      <c r="D87" s="80"/>
      <c r="E87" s="183"/>
      <c r="G87" s="160"/>
      <c r="P87" s="81"/>
      <c r="Q87" s="470"/>
      <c r="R87" s="141"/>
      <c r="S87" s="142"/>
    </row>
    <row r="88" spans="1:19" ht="16.5" customHeight="1" x14ac:dyDescent="0.3">
      <c r="A88" s="123"/>
      <c r="B88" s="154" t="s">
        <v>48</v>
      </c>
      <c r="D88" s="42"/>
      <c r="E88" s="394" t="s">
        <v>13</v>
      </c>
      <c r="G88" s="195" t="s">
        <v>240</v>
      </c>
      <c r="J88" s="41"/>
      <c r="M88" s="1"/>
      <c r="N88" s="1"/>
      <c r="P88" s="87"/>
      <c r="Q88" s="470"/>
      <c r="R88" s="141"/>
      <c r="S88" s="142"/>
    </row>
    <row r="89" spans="1:19" s="3" customFormat="1" ht="5.25" customHeight="1" x14ac:dyDescent="0.2">
      <c r="A89" s="116"/>
      <c r="B89" s="154"/>
      <c r="D89" s="80"/>
      <c r="E89" s="183"/>
      <c r="G89" s="160"/>
      <c r="P89" s="81"/>
      <c r="Q89" s="470"/>
      <c r="R89" s="141"/>
      <c r="S89" s="142"/>
    </row>
    <row r="90" spans="1:19" ht="16.5" customHeight="1" x14ac:dyDescent="0.3">
      <c r="A90" s="123"/>
      <c r="B90" s="154" t="s">
        <v>46</v>
      </c>
      <c r="D90" s="42"/>
      <c r="E90" s="394" t="s">
        <v>13</v>
      </c>
      <c r="G90" s="195" t="s">
        <v>235</v>
      </c>
      <c r="J90" s="41"/>
      <c r="M90" s="1"/>
      <c r="N90" s="1"/>
      <c r="P90" s="87"/>
      <c r="Q90" s="470"/>
      <c r="R90" s="141"/>
      <c r="S90" s="142"/>
    </row>
    <row r="91" spans="1:19" s="3" customFormat="1" ht="5.25" customHeight="1" x14ac:dyDescent="0.2">
      <c r="A91" s="116"/>
      <c r="B91" s="154"/>
      <c r="D91" s="80"/>
      <c r="E91" s="183"/>
      <c r="G91" s="160"/>
      <c r="P91" s="81"/>
      <c r="Q91" s="470"/>
      <c r="R91" s="141"/>
      <c r="S91" s="142"/>
    </row>
    <row r="92" spans="1:19" ht="16.5" customHeight="1" x14ac:dyDescent="0.3">
      <c r="A92" s="123"/>
      <c r="B92" s="154" t="s">
        <v>49</v>
      </c>
      <c r="D92" s="42"/>
      <c r="E92" s="394" t="s">
        <v>13</v>
      </c>
      <c r="G92" s="195" t="s">
        <v>237</v>
      </c>
      <c r="J92" s="41"/>
      <c r="M92" s="1"/>
      <c r="N92" s="1"/>
      <c r="P92" s="87"/>
      <c r="Q92" s="470"/>
      <c r="R92" s="141"/>
      <c r="S92" s="142"/>
    </row>
    <row r="93" spans="1:19" s="3" customFormat="1" ht="5.25" customHeight="1" x14ac:dyDescent="0.2">
      <c r="A93" s="116"/>
      <c r="B93" s="154"/>
      <c r="D93" s="80"/>
      <c r="E93" s="183"/>
      <c r="G93" s="160"/>
      <c r="P93" s="81"/>
      <c r="Q93" s="470"/>
      <c r="R93" s="141"/>
      <c r="S93" s="142"/>
    </row>
    <row r="94" spans="1:19" ht="16.5" customHeight="1" x14ac:dyDescent="0.3">
      <c r="A94" s="123"/>
      <c r="B94" s="154" t="s">
        <v>50</v>
      </c>
      <c r="D94" s="42"/>
      <c r="E94" s="394" t="s">
        <v>13</v>
      </c>
      <c r="G94" s="195" t="s">
        <v>238</v>
      </c>
      <c r="J94" s="41"/>
      <c r="M94" s="1"/>
      <c r="N94" s="1"/>
      <c r="P94" s="87"/>
      <c r="Q94" s="470"/>
      <c r="R94" s="141"/>
      <c r="S94" s="142"/>
    </row>
    <row r="95" spans="1:19" s="3" customFormat="1" ht="5.25" customHeight="1" x14ac:dyDescent="0.2">
      <c r="A95" s="116"/>
      <c r="B95" s="154"/>
      <c r="D95" s="80"/>
      <c r="E95" s="183"/>
      <c r="G95" s="160"/>
      <c r="P95" s="81"/>
      <c r="Q95" s="470"/>
      <c r="R95" s="141"/>
      <c r="S95" s="142"/>
    </row>
    <row r="96" spans="1:19" ht="16.5" customHeight="1" x14ac:dyDescent="0.3">
      <c r="A96" s="123"/>
      <c r="B96" s="154" t="s">
        <v>66</v>
      </c>
      <c r="D96" s="42"/>
      <c r="E96" s="394" t="s">
        <v>13</v>
      </c>
      <c r="G96" s="195" t="s">
        <v>231</v>
      </c>
      <c r="J96" s="41"/>
      <c r="M96" s="1"/>
      <c r="N96" s="1"/>
      <c r="P96" s="87"/>
      <c r="Q96" s="470"/>
      <c r="R96" s="141"/>
      <c r="S96" s="142"/>
    </row>
    <row r="97" spans="1:19" ht="8.65" customHeight="1" x14ac:dyDescent="0.3">
      <c r="A97" s="125"/>
      <c r="B97" s="126"/>
      <c r="C97" s="90"/>
      <c r="D97" s="89"/>
      <c r="E97" s="90"/>
      <c r="F97" s="90"/>
      <c r="G97" s="132"/>
      <c r="H97" s="90"/>
      <c r="I97" s="90"/>
      <c r="J97" s="90"/>
      <c r="K97" s="90"/>
      <c r="L97" s="90"/>
      <c r="M97" s="91"/>
      <c r="N97" s="91"/>
      <c r="O97" s="90"/>
      <c r="P97" s="88"/>
      <c r="Q97" s="414"/>
      <c r="R97" s="143"/>
      <c r="S97" s="144"/>
    </row>
    <row r="98" spans="1:19" ht="8.65" customHeight="1" x14ac:dyDescent="0.3">
      <c r="A98" s="466"/>
      <c r="B98" s="467"/>
      <c r="C98" s="414"/>
      <c r="D98" s="414"/>
      <c r="E98" s="414"/>
      <c r="F98" s="414"/>
      <c r="G98" s="468"/>
      <c r="H98" s="414"/>
      <c r="I98" s="414"/>
      <c r="J98" s="414"/>
      <c r="K98" s="414"/>
      <c r="L98" s="414"/>
      <c r="M98" s="469"/>
      <c r="N98" s="469"/>
      <c r="O98" s="414"/>
      <c r="P98" s="414"/>
      <c r="Q98" s="414"/>
      <c r="R98" s="470"/>
      <c r="S98" s="470"/>
    </row>
    <row r="99" spans="1:19" ht="13.5" customHeight="1" x14ac:dyDescent="0.3">
      <c r="A99" s="466"/>
      <c r="B99" s="467"/>
      <c r="C99" s="414"/>
      <c r="D99" s="414"/>
      <c r="E99" s="414"/>
      <c r="F99" s="414"/>
      <c r="G99" s="468"/>
      <c r="H99" s="414"/>
      <c r="I99" s="414"/>
      <c r="J99" s="414"/>
      <c r="K99" s="414"/>
      <c r="L99" s="414"/>
      <c r="M99" s="469"/>
      <c r="N99" s="469"/>
      <c r="O99" s="414"/>
      <c r="P99" s="414"/>
      <c r="Q99" s="414"/>
      <c r="R99" s="470"/>
      <c r="S99" s="470"/>
    </row>
    <row r="100" spans="1:19" ht="4.5" customHeight="1" x14ac:dyDescent="0.3">
      <c r="A100" s="466"/>
      <c r="B100" s="467"/>
      <c r="C100" s="414"/>
      <c r="D100" s="414"/>
      <c r="E100" s="414"/>
      <c r="F100" s="414"/>
      <c r="G100" s="468"/>
      <c r="H100" s="414"/>
      <c r="I100" s="414"/>
      <c r="J100" s="414"/>
      <c r="K100" s="414"/>
      <c r="L100" s="414"/>
      <c r="M100" s="469"/>
      <c r="N100" s="469"/>
      <c r="O100" s="414"/>
      <c r="P100" s="414"/>
      <c r="Q100" s="414"/>
      <c r="R100" s="470"/>
      <c r="S100" s="470"/>
    </row>
    <row r="101" spans="1:19" ht="20.25" x14ac:dyDescent="0.2">
      <c r="A101" s="18" t="s">
        <v>141</v>
      </c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567">
        <v>45135</v>
      </c>
      <c r="S101" s="568"/>
    </row>
    <row r="102" spans="1:19" ht="5.25" customHeight="1" x14ac:dyDescent="0.2">
      <c r="A102" s="15"/>
    </row>
    <row r="103" spans="1:19" ht="18" x14ac:dyDescent="0.2">
      <c r="A103" s="14" t="s">
        <v>12</v>
      </c>
      <c r="B103" s="6"/>
      <c r="C103" s="86"/>
      <c r="D103" s="86"/>
      <c r="E103" s="86"/>
      <c r="F103" s="86"/>
      <c r="G103" s="229" t="str">
        <f>G4</f>
        <v>Comune di Bellinzona quartiere di Giubiasco</v>
      </c>
      <c r="H103" s="110"/>
      <c r="I103" s="110"/>
      <c r="J103" s="110"/>
      <c r="K103" s="110"/>
      <c r="L103" s="110"/>
      <c r="M103" s="110"/>
      <c r="N103" s="585" t="s">
        <v>227</v>
      </c>
      <c r="O103" s="585"/>
      <c r="P103" s="585"/>
      <c r="Q103" s="585"/>
      <c r="R103" s="585"/>
      <c r="S103" s="586"/>
    </row>
    <row r="104" spans="1:19" ht="18" x14ac:dyDescent="0.2">
      <c r="A104" s="97"/>
      <c r="B104" s="24"/>
      <c r="C104" s="98"/>
      <c r="D104" s="98"/>
      <c r="E104" s="98"/>
      <c r="F104" s="98"/>
      <c r="G104" s="182" t="str">
        <f>G5</f>
        <v>Riorganizzazione del nodo intermodale alla fermata ferroviaria di Giubiasco</v>
      </c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569" t="s">
        <v>122</v>
      </c>
      <c r="S104" s="570"/>
    </row>
    <row r="105" spans="1:19" ht="15" x14ac:dyDescent="0.2">
      <c r="A105" s="7"/>
      <c r="B105" s="8"/>
      <c r="C105" s="12"/>
      <c r="D105" s="12"/>
      <c r="E105" s="12"/>
      <c r="F105" s="12"/>
      <c r="G105" s="356" t="s">
        <v>244</v>
      </c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9"/>
    </row>
    <row r="106" spans="1:19" ht="15" x14ac:dyDescent="0.2">
      <c r="A106" s="479"/>
      <c r="B106" s="479"/>
      <c r="C106" s="480"/>
      <c r="D106" s="480"/>
      <c r="E106" s="480"/>
      <c r="F106" s="480"/>
      <c r="G106" s="481"/>
      <c r="H106" s="479"/>
      <c r="I106" s="479"/>
      <c r="J106" s="479"/>
      <c r="K106" s="479"/>
      <c r="L106" s="479"/>
      <c r="M106" s="479"/>
      <c r="N106" s="479"/>
      <c r="O106" s="479"/>
      <c r="P106" s="479"/>
      <c r="Q106" s="479"/>
      <c r="R106" s="479"/>
      <c r="S106" s="479"/>
    </row>
    <row r="107" spans="1:19" ht="15" x14ac:dyDescent="0.2">
      <c r="A107" s="479"/>
      <c r="B107" s="479"/>
      <c r="C107" s="480"/>
      <c r="D107" s="480"/>
      <c r="E107" s="480"/>
      <c r="F107" s="480"/>
      <c r="G107" s="481"/>
      <c r="H107" s="479"/>
      <c r="I107" s="479"/>
      <c r="J107" s="479"/>
      <c r="K107" s="479"/>
      <c r="L107" s="479"/>
      <c r="M107" s="479"/>
      <c r="N107" s="479"/>
      <c r="O107" s="479"/>
      <c r="P107" s="479"/>
      <c r="Q107" s="479"/>
      <c r="R107" s="479"/>
      <c r="S107" s="479"/>
    </row>
    <row r="108" spans="1:19" ht="20.25" x14ac:dyDescent="0.3">
      <c r="A108" s="499"/>
      <c r="B108" s="500"/>
      <c r="C108" s="414"/>
      <c r="D108" s="414"/>
      <c r="E108" s="414"/>
      <c r="F108" s="414"/>
      <c r="G108" s="468"/>
      <c r="H108" s="414"/>
      <c r="I108" s="414"/>
      <c r="J108" s="414"/>
      <c r="K108" s="414"/>
      <c r="L108" s="414"/>
      <c r="M108" s="469"/>
      <c r="N108" s="469"/>
      <c r="O108" s="414"/>
      <c r="P108" s="90"/>
      <c r="Q108" s="414"/>
      <c r="R108" s="470"/>
      <c r="S108" s="498"/>
    </row>
    <row r="109" spans="1:19" ht="7.5" customHeight="1" x14ac:dyDescent="0.3">
      <c r="A109" s="419"/>
      <c r="B109" s="420"/>
      <c r="C109" s="421"/>
      <c r="D109" s="422"/>
      <c r="E109" s="423"/>
      <c r="F109" s="423"/>
      <c r="G109" s="424"/>
      <c r="H109" s="423"/>
      <c r="I109" s="423"/>
      <c r="J109" s="423"/>
      <c r="K109" s="423"/>
      <c r="L109" s="423"/>
      <c r="M109" s="423"/>
      <c r="N109" s="423"/>
      <c r="O109" s="423"/>
      <c r="P109" s="427"/>
      <c r="Q109" s="421"/>
      <c r="R109" s="454"/>
      <c r="S109" s="420"/>
    </row>
    <row r="110" spans="1:19" s="3" customFormat="1" ht="24" customHeight="1" x14ac:dyDescent="0.2">
      <c r="A110" s="410">
        <v>32</v>
      </c>
      <c r="B110" s="431" t="s">
        <v>245</v>
      </c>
      <c r="C110" s="432"/>
      <c r="D110" s="433"/>
      <c r="E110" s="432"/>
      <c r="F110" s="432"/>
      <c r="G110" s="435" t="s">
        <v>261</v>
      </c>
      <c r="H110" s="432"/>
      <c r="I110" s="432"/>
      <c r="J110" s="432"/>
      <c r="K110" s="432"/>
      <c r="L110" s="432"/>
      <c r="M110" s="432"/>
      <c r="N110" s="432"/>
      <c r="O110" s="432"/>
      <c r="P110" s="436"/>
      <c r="Q110" s="428" t="s">
        <v>23</v>
      </c>
      <c r="R110" s="581"/>
      <c r="S110" s="582"/>
    </row>
    <row r="111" spans="1:19" s="3" customFormat="1" ht="18" customHeight="1" x14ac:dyDescent="0.2">
      <c r="A111" s="410"/>
      <c r="B111" s="447" t="s">
        <v>51</v>
      </c>
      <c r="C111" s="432"/>
      <c r="D111" s="433"/>
      <c r="E111" s="394" t="s">
        <v>13</v>
      </c>
      <c r="F111" s="432"/>
      <c r="G111" s="450" t="s">
        <v>262</v>
      </c>
      <c r="H111" s="432"/>
      <c r="I111" s="432"/>
      <c r="J111" s="432"/>
      <c r="K111" s="432"/>
      <c r="L111" s="432"/>
      <c r="M111" s="432"/>
      <c r="N111" s="432"/>
      <c r="O111" s="432"/>
      <c r="P111" s="436"/>
      <c r="Q111" s="428"/>
      <c r="R111" s="412"/>
      <c r="S111" s="408"/>
    </row>
    <row r="112" spans="1:19" s="3" customFormat="1" ht="18" customHeight="1" x14ac:dyDescent="0.2">
      <c r="A112" s="410"/>
      <c r="B112" s="447"/>
      <c r="C112" s="432"/>
      <c r="D112" s="433"/>
      <c r="E112" s="432"/>
      <c r="F112" s="432"/>
      <c r="G112" s="450" t="s">
        <v>263</v>
      </c>
      <c r="H112" s="432"/>
      <c r="I112" s="432"/>
      <c r="J112" s="432"/>
      <c r="K112" s="432"/>
      <c r="L112" s="432"/>
      <c r="M112" s="432"/>
      <c r="N112" s="432"/>
      <c r="O112" s="432"/>
      <c r="P112" s="436"/>
      <c r="Q112" s="428"/>
      <c r="R112" s="412"/>
      <c r="S112" s="408"/>
    </row>
    <row r="113" spans="1:21" ht="8.25" customHeight="1" x14ac:dyDescent="0.3">
      <c r="A113" s="456"/>
      <c r="B113" s="457"/>
      <c r="C113" s="421"/>
      <c r="D113" s="458"/>
      <c r="E113" s="459"/>
      <c r="F113" s="459"/>
      <c r="G113" s="460"/>
      <c r="H113" s="459"/>
      <c r="I113" s="459"/>
      <c r="J113" s="459"/>
      <c r="K113" s="459"/>
      <c r="L113" s="459"/>
      <c r="M113" s="461"/>
      <c r="N113" s="461"/>
      <c r="O113" s="459"/>
      <c r="P113" s="462"/>
      <c r="Q113" s="421"/>
      <c r="R113" s="465"/>
      <c r="S113" s="463"/>
    </row>
    <row r="114" spans="1:21" s="3" customFormat="1" ht="7.5" customHeight="1" x14ac:dyDescent="0.2">
      <c r="A114" s="435"/>
      <c r="B114" s="464"/>
      <c r="C114" s="432"/>
      <c r="D114" s="432"/>
      <c r="E114" s="432"/>
      <c r="F114" s="432"/>
      <c r="G114" s="450"/>
      <c r="H114" s="432"/>
      <c r="I114" s="432"/>
      <c r="J114" s="432"/>
      <c r="K114" s="432"/>
      <c r="L114" s="432"/>
      <c r="M114" s="432"/>
      <c r="N114" s="432"/>
      <c r="O114" s="432"/>
      <c r="P114" s="432"/>
      <c r="Q114" s="428"/>
      <c r="R114" s="435"/>
    </row>
    <row r="115" spans="1:21" ht="7.5" customHeight="1" x14ac:dyDescent="0.3">
      <c r="A115" s="419"/>
      <c r="B115" s="420"/>
      <c r="C115" s="421"/>
      <c r="D115" s="422"/>
      <c r="E115" s="423"/>
      <c r="F115" s="423"/>
      <c r="G115" s="424"/>
      <c r="H115" s="423"/>
      <c r="I115" s="423"/>
      <c r="J115" s="425"/>
      <c r="K115" s="423"/>
      <c r="L115" s="423"/>
      <c r="M115" s="426"/>
      <c r="N115" s="426"/>
      <c r="O115" s="423"/>
      <c r="P115" s="427"/>
      <c r="Q115" s="421"/>
      <c r="R115" s="454"/>
      <c r="S115" s="420"/>
    </row>
    <row r="116" spans="1:21" s="3" customFormat="1" ht="24" customHeight="1" x14ac:dyDescent="0.2">
      <c r="A116" s="410">
        <v>32</v>
      </c>
      <c r="B116" s="431" t="s">
        <v>264</v>
      </c>
      <c r="C116" s="432"/>
      <c r="D116" s="433"/>
      <c r="E116" s="432"/>
      <c r="F116" s="432"/>
      <c r="G116" s="435" t="s">
        <v>255</v>
      </c>
      <c r="H116" s="432"/>
      <c r="I116" s="432"/>
      <c r="J116" s="432"/>
      <c r="K116" s="432"/>
      <c r="L116" s="432"/>
      <c r="M116" s="432"/>
      <c r="N116" s="432"/>
      <c r="O116" s="432"/>
      <c r="P116" s="436"/>
      <c r="Q116" s="428" t="s">
        <v>23</v>
      </c>
      <c r="R116" s="581"/>
      <c r="S116" s="582"/>
    </row>
    <row r="117" spans="1:21" ht="3.75" customHeight="1" x14ac:dyDescent="0.3">
      <c r="A117" s="437"/>
      <c r="B117" s="438"/>
      <c r="C117" s="421"/>
      <c r="D117" s="439"/>
      <c r="E117" s="421"/>
      <c r="F117" s="421"/>
      <c r="G117" s="440"/>
      <c r="H117" s="421"/>
      <c r="I117" s="421"/>
      <c r="J117" s="421"/>
      <c r="K117" s="421"/>
      <c r="L117" s="421"/>
      <c r="M117" s="441"/>
      <c r="N117" s="441"/>
      <c r="O117" s="421"/>
      <c r="P117" s="442"/>
      <c r="Q117" s="443"/>
      <c r="R117" s="407"/>
      <c r="S117" s="408"/>
    </row>
    <row r="118" spans="1:21" ht="16.5" customHeight="1" x14ac:dyDescent="0.3">
      <c r="A118" s="446"/>
      <c r="B118" s="447">
        <v>1</v>
      </c>
      <c r="C118" s="421"/>
      <c r="D118" s="439"/>
      <c r="E118" s="394" t="s">
        <v>13</v>
      </c>
      <c r="F118" s="421"/>
      <c r="G118" s="440" t="s">
        <v>256</v>
      </c>
      <c r="H118" s="421"/>
      <c r="I118" s="421"/>
      <c r="J118" s="448"/>
      <c r="K118" s="421"/>
      <c r="L118" s="421"/>
      <c r="M118" s="441"/>
      <c r="N118" s="441"/>
      <c r="O118" s="421"/>
      <c r="P118" s="442"/>
      <c r="Q118" s="428"/>
      <c r="R118" s="407"/>
      <c r="S118" s="408"/>
    </row>
    <row r="119" spans="1:21" ht="3.75" customHeight="1" x14ac:dyDescent="0.3">
      <c r="A119" s="437"/>
      <c r="B119" s="438"/>
      <c r="C119" s="421"/>
      <c r="D119" s="439"/>
      <c r="E119" s="449"/>
      <c r="F119" s="432"/>
      <c r="G119" s="450"/>
      <c r="H119" s="432"/>
      <c r="I119" s="432"/>
      <c r="J119" s="432"/>
      <c r="K119" s="432"/>
      <c r="L119" s="432"/>
      <c r="M119" s="432"/>
      <c r="N119" s="432"/>
      <c r="O119" s="432"/>
      <c r="P119" s="436"/>
      <c r="Q119" s="443"/>
      <c r="R119" s="407"/>
      <c r="S119" s="408"/>
    </row>
    <row r="120" spans="1:21" ht="16.5" customHeight="1" x14ac:dyDescent="0.3">
      <c r="A120" s="446"/>
      <c r="B120" s="447">
        <v>2</v>
      </c>
      <c r="C120" s="421"/>
      <c r="D120" s="439"/>
      <c r="E120" s="394" t="s">
        <v>13</v>
      </c>
      <c r="F120" s="421"/>
      <c r="G120" s="440" t="s">
        <v>257</v>
      </c>
      <c r="H120" s="421"/>
      <c r="I120" s="421"/>
      <c r="J120" s="448"/>
      <c r="K120" s="421"/>
      <c r="L120" s="421"/>
      <c r="M120" s="441"/>
      <c r="N120" s="441"/>
      <c r="O120" s="421"/>
      <c r="P120" s="442"/>
      <c r="Q120" s="428"/>
      <c r="R120" s="407"/>
      <c r="S120" s="408"/>
    </row>
    <row r="121" spans="1:21" ht="8.65" customHeight="1" x14ac:dyDescent="0.3">
      <c r="A121" s="456"/>
      <c r="B121" s="457"/>
      <c r="C121" s="421"/>
      <c r="D121" s="458"/>
      <c r="E121" s="459"/>
      <c r="F121" s="459"/>
      <c r="G121" s="460"/>
      <c r="H121" s="459"/>
      <c r="I121" s="459"/>
      <c r="J121" s="459"/>
      <c r="K121" s="459"/>
      <c r="L121" s="459"/>
      <c r="M121" s="461"/>
      <c r="N121" s="461"/>
      <c r="O121" s="459"/>
      <c r="P121" s="462"/>
      <c r="Q121" s="421"/>
      <c r="R121" s="465"/>
      <c r="S121" s="463"/>
    </row>
    <row r="122" spans="1:21" ht="7.5" customHeight="1" x14ac:dyDescent="0.3">
      <c r="A122" s="1"/>
      <c r="M122" s="1"/>
      <c r="N122" s="1"/>
      <c r="O122" s="23"/>
      <c r="P122" s="22"/>
      <c r="Q122" s="416"/>
      <c r="R122" s="161"/>
      <c r="S122" s="134"/>
    </row>
    <row r="123" spans="1:21" ht="20.25" x14ac:dyDescent="0.2">
      <c r="N123" s="58"/>
      <c r="O123" s="59"/>
      <c r="P123" s="58"/>
      <c r="Q123" s="478"/>
      <c r="R123" s="147"/>
      <c r="S123" s="148"/>
    </row>
    <row r="124" spans="1:21" ht="18" customHeight="1" x14ac:dyDescent="0.3">
      <c r="A124" s="571" t="s">
        <v>11</v>
      </c>
      <c r="B124" s="571"/>
      <c r="G124" s="108" t="s">
        <v>29</v>
      </c>
      <c r="J124" s="395">
        <v>32</v>
      </c>
      <c r="K124" s="85" t="s">
        <v>36</v>
      </c>
      <c r="N124" s="58"/>
      <c r="O124" s="60"/>
      <c r="P124" s="58"/>
      <c r="Q124" s="137" t="s">
        <v>23</v>
      </c>
      <c r="R124" s="579" t="str">
        <f>IF(SUM(R116+R110+R73+R65+R59+R48+R17)=0," ",SUM(R116+R110+R73+R65+R59+R48+R17))</f>
        <v xml:space="preserve"> </v>
      </c>
      <c r="S124" s="580"/>
      <c r="U124" s="190" t="str">
        <f>R124</f>
        <v xml:space="preserve"> </v>
      </c>
    </row>
    <row r="125" spans="1:21" ht="18" customHeight="1" x14ac:dyDescent="0.2">
      <c r="N125" s="58"/>
      <c r="O125" s="60"/>
      <c r="P125" s="58"/>
      <c r="Q125" s="60"/>
      <c r="R125" s="103"/>
      <c r="S125" s="104"/>
    </row>
    <row r="126" spans="1:21" ht="8.25" customHeight="1" x14ac:dyDescent="0.2">
      <c r="A126" s="15"/>
      <c r="R126" s="105"/>
      <c r="S126" s="106"/>
    </row>
    <row r="127" spans="1:21" x14ac:dyDescent="0.2">
      <c r="A127" s="17"/>
      <c r="K127" s="2"/>
      <c r="Q127" s="190"/>
      <c r="R127" t="s">
        <v>32</v>
      </c>
    </row>
    <row r="128" spans="1:21" x14ac:dyDescent="0.2">
      <c r="K128" s="20"/>
      <c r="R128" s="109" t="s">
        <v>31</v>
      </c>
    </row>
    <row r="129" spans="1:20" ht="24" customHeight="1" x14ac:dyDescent="0.2">
      <c r="K129" s="20"/>
    </row>
    <row r="130" spans="1:20" ht="16.5" x14ac:dyDescent="0.2">
      <c r="A130" s="111" t="s">
        <v>184</v>
      </c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111"/>
      <c r="O130" s="3"/>
      <c r="P130" s="3"/>
      <c r="Q130" s="35"/>
      <c r="R130" s="36"/>
      <c r="S130" s="36"/>
      <c r="T130" s="37"/>
    </row>
    <row r="131" spans="1:20" ht="16.5" customHeight="1" x14ac:dyDescent="0.2">
      <c r="A131" s="111" t="s">
        <v>183</v>
      </c>
      <c r="Q131" s="38"/>
      <c r="S131" s="25"/>
      <c r="T131" s="16"/>
    </row>
    <row r="132" spans="1:20" ht="8.65" customHeight="1" x14ac:dyDescent="0.25">
      <c r="A132" s="32"/>
      <c r="B132" s="43"/>
      <c r="C132" s="43"/>
      <c r="D132" s="43"/>
      <c r="E132" s="43"/>
      <c r="F132" s="43"/>
      <c r="G132" s="43"/>
      <c r="H132" s="43"/>
      <c r="I132" s="43"/>
      <c r="K132" s="63"/>
      <c r="L132" s="64"/>
      <c r="M132" s="50"/>
      <c r="N132" s="70"/>
      <c r="O132" s="5"/>
      <c r="P132" s="70"/>
      <c r="Q132" s="43"/>
      <c r="R132" s="70"/>
      <c r="S132" s="70"/>
    </row>
    <row r="133" spans="1:20" ht="18" customHeight="1" x14ac:dyDescent="0.25">
      <c r="A133" s="32"/>
      <c r="B133" s="43"/>
      <c r="C133" s="43"/>
      <c r="D133" s="43"/>
      <c r="E133" s="43"/>
      <c r="F133" s="43"/>
      <c r="G133" s="43"/>
      <c r="H133" s="43"/>
      <c r="I133" s="43"/>
      <c r="K133" s="66"/>
      <c r="L133" s="64"/>
      <c r="M133" s="5"/>
      <c r="N133" s="70"/>
      <c r="O133" s="5"/>
      <c r="P133" s="70"/>
      <c r="Q133" s="43"/>
      <c r="R133" s="70"/>
      <c r="S133" s="70"/>
    </row>
    <row r="134" spans="1:20" ht="18" customHeight="1" x14ac:dyDescent="0.25">
      <c r="A134" s="32"/>
      <c r="B134" s="43"/>
      <c r="C134" s="48"/>
      <c r="D134" s="48"/>
      <c r="E134" s="48"/>
      <c r="F134" s="48"/>
      <c r="G134" s="43"/>
      <c r="H134" s="43"/>
      <c r="I134" s="43"/>
      <c r="K134" s="63"/>
      <c r="L134" s="64"/>
      <c r="M134" s="5"/>
      <c r="N134" s="5"/>
      <c r="O134" s="44"/>
      <c r="P134" s="49"/>
      <c r="Q134" s="45"/>
      <c r="R134" s="45"/>
      <c r="S134" s="46"/>
    </row>
    <row r="135" spans="1:20" ht="5.25" customHeight="1" x14ac:dyDescent="0.25">
      <c r="A135" s="43"/>
      <c r="B135" s="43"/>
      <c r="C135" s="43"/>
      <c r="D135" s="43"/>
      <c r="E135" s="43"/>
      <c r="F135" s="43"/>
      <c r="G135" s="43"/>
      <c r="H135" s="43"/>
      <c r="I135" s="43"/>
      <c r="K135" s="65"/>
      <c r="L135" s="64"/>
      <c r="M135" s="5"/>
      <c r="N135" s="5"/>
      <c r="O135" s="5"/>
      <c r="P135" s="43"/>
      <c r="Q135" s="48"/>
      <c r="R135" s="48"/>
      <c r="S135" s="32"/>
    </row>
    <row r="136" spans="1:20" ht="18" customHeight="1" x14ac:dyDescent="0.25">
      <c r="A136" s="43"/>
      <c r="B136" s="43"/>
      <c r="C136" s="48"/>
      <c r="D136" s="48"/>
      <c r="E136" s="48"/>
      <c r="F136" s="48"/>
      <c r="G136" s="43"/>
      <c r="H136" s="43"/>
      <c r="I136" s="43"/>
      <c r="K136" s="63"/>
      <c r="L136" s="64"/>
      <c r="M136" s="5"/>
      <c r="N136" s="5"/>
      <c r="O136" s="44"/>
      <c r="P136" s="49"/>
      <c r="Q136" s="45"/>
      <c r="R136" s="45"/>
      <c r="S136" s="46"/>
    </row>
    <row r="137" spans="1:20" ht="5.25" customHeight="1" x14ac:dyDescent="0.25">
      <c r="A137" s="43"/>
      <c r="B137" s="43"/>
      <c r="C137" s="43"/>
      <c r="D137" s="43"/>
      <c r="E137" s="43"/>
      <c r="F137" s="43"/>
      <c r="G137" s="43"/>
      <c r="H137" s="43"/>
      <c r="I137" s="43"/>
      <c r="K137" s="65"/>
      <c r="L137" s="64"/>
      <c r="M137" s="5"/>
      <c r="N137" s="5"/>
      <c r="O137" s="5"/>
      <c r="P137" s="43"/>
      <c r="Q137" s="48"/>
      <c r="R137" s="48"/>
      <c r="S137" s="32"/>
    </row>
    <row r="138" spans="1:20" ht="18" customHeight="1" x14ac:dyDescent="0.3">
      <c r="A138" s="43"/>
      <c r="B138" s="43"/>
      <c r="C138" s="48"/>
      <c r="D138" s="48"/>
      <c r="E138" s="48"/>
      <c r="F138" s="48"/>
      <c r="G138" s="43"/>
      <c r="H138" s="43"/>
      <c r="I138" s="43"/>
      <c r="K138" s="63"/>
      <c r="L138" s="64"/>
      <c r="M138" s="5"/>
      <c r="N138" s="33"/>
      <c r="O138" s="44"/>
      <c r="P138" s="72"/>
      <c r="Q138" s="71"/>
      <c r="R138" s="45"/>
      <c r="S138" s="46"/>
    </row>
    <row r="139" spans="1:20" ht="18" customHeight="1" x14ac:dyDescent="0.25">
      <c r="A139" s="43"/>
      <c r="B139" s="43"/>
      <c r="C139" s="43"/>
      <c r="D139" s="43"/>
      <c r="E139" s="43"/>
      <c r="F139" s="43"/>
      <c r="G139" s="43"/>
      <c r="H139" s="43"/>
      <c r="I139" s="43"/>
      <c r="K139" s="65"/>
      <c r="L139" s="64"/>
      <c r="M139" s="5"/>
      <c r="N139" s="47"/>
      <c r="O139" s="5"/>
      <c r="P139" s="72"/>
      <c r="Q139" s="71"/>
      <c r="R139" s="53"/>
      <c r="S139" s="53"/>
    </row>
    <row r="140" spans="1:20" ht="9.75" customHeight="1" x14ac:dyDescent="0.3">
      <c r="A140" s="43"/>
      <c r="B140" s="43"/>
      <c r="C140" s="43"/>
      <c r="D140" s="43"/>
      <c r="E140" s="43"/>
      <c r="F140" s="43"/>
      <c r="G140" s="43"/>
      <c r="H140" s="43"/>
      <c r="I140" s="43"/>
      <c r="K140" s="65"/>
      <c r="L140" s="64"/>
      <c r="M140" s="5"/>
      <c r="N140" s="34"/>
      <c r="O140" s="5"/>
      <c r="P140" s="68"/>
      <c r="Q140" s="48"/>
      <c r="R140" s="53"/>
      <c r="S140" s="53"/>
    </row>
    <row r="141" spans="1:20" ht="18" customHeight="1" x14ac:dyDescent="0.3">
      <c r="A141" s="32"/>
      <c r="B141" s="43"/>
      <c r="C141" s="48"/>
      <c r="D141" s="48"/>
      <c r="E141" s="48"/>
      <c r="F141" s="48"/>
      <c r="G141" s="43"/>
      <c r="H141" s="43"/>
      <c r="I141" s="43"/>
      <c r="K141" s="63"/>
      <c r="L141" s="64"/>
      <c r="M141" s="5"/>
      <c r="N141" s="33"/>
      <c r="O141" s="44"/>
      <c r="P141" s="72"/>
      <c r="Q141" s="71"/>
      <c r="R141" s="70"/>
      <c r="S141" s="70"/>
    </row>
    <row r="142" spans="1:20" ht="18" customHeight="1" x14ac:dyDescent="0.25">
      <c r="A142" s="43"/>
      <c r="B142" s="43"/>
      <c r="C142" s="43"/>
      <c r="D142" s="43"/>
      <c r="E142" s="43"/>
      <c r="F142" s="43"/>
      <c r="G142" s="43"/>
      <c r="H142" s="43"/>
      <c r="I142" s="43"/>
      <c r="K142" s="65"/>
      <c r="L142" s="64"/>
      <c r="M142" s="5"/>
      <c r="N142" s="47"/>
      <c r="O142" s="5"/>
      <c r="P142" s="72"/>
      <c r="Q142" s="71"/>
      <c r="R142" s="70"/>
      <c r="S142" s="70"/>
    </row>
    <row r="143" spans="1:20" ht="9.75" customHeight="1" x14ac:dyDescent="0.25">
      <c r="A143" s="43"/>
      <c r="B143" s="43"/>
      <c r="C143" s="43"/>
      <c r="D143" s="43"/>
      <c r="E143" s="43"/>
      <c r="F143" s="43"/>
      <c r="G143" s="43"/>
      <c r="H143" s="43"/>
      <c r="I143" s="43"/>
      <c r="K143" s="65"/>
      <c r="L143" s="64"/>
      <c r="M143" s="5"/>
      <c r="N143" s="5"/>
      <c r="O143" s="5"/>
      <c r="P143" s="43"/>
      <c r="Q143" s="48"/>
      <c r="R143" s="48"/>
      <c r="S143" s="32"/>
    </row>
    <row r="144" spans="1:20" ht="18" customHeight="1" x14ac:dyDescent="0.3">
      <c r="A144" s="32"/>
      <c r="B144" s="43"/>
      <c r="C144" s="48"/>
      <c r="D144" s="48"/>
      <c r="E144" s="48"/>
      <c r="F144" s="48"/>
      <c r="G144" s="43"/>
      <c r="H144" s="43"/>
      <c r="I144" s="43"/>
      <c r="K144" s="63"/>
      <c r="L144" s="64"/>
      <c r="M144" s="5"/>
      <c r="N144" s="34"/>
      <c r="O144" s="44"/>
      <c r="P144" s="49"/>
      <c r="Q144" s="45"/>
      <c r="R144" s="73"/>
      <c r="S144" s="73"/>
    </row>
    <row r="145" spans="1:19" ht="5.25" customHeight="1" x14ac:dyDescent="0.25">
      <c r="A145" s="43"/>
      <c r="B145" s="43"/>
      <c r="C145" s="43"/>
      <c r="D145" s="43"/>
      <c r="E145" s="43"/>
      <c r="F145" s="43"/>
      <c r="G145" s="43"/>
      <c r="H145" s="43"/>
      <c r="I145" s="43"/>
      <c r="K145" s="65"/>
      <c r="L145" s="64"/>
      <c r="M145" s="5"/>
      <c r="N145" s="5"/>
      <c r="O145" s="5"/>
      <c r="P145" s="43"/>
      <c r="Q145" s="48"/>
      <c r="R145" s="65"/>
      <c r="S145" s="32"/>
    </row>
    <row r="146" spans="1:19" ht="18" customHeight="1" x14ac:dyDescent="0.3">
      <c r="A146" s="43"/>
      <c r="B146" s="43"/>
      <c r="C146" s="48"/>
      <c r="D146" s="48"/>
      <c r="E146" s="48"/>
      <c r="F146" s="48"/>
      <c r="G146" s="43"/>
      <c r="H146" s="43"/>
      <c r="I146" s="43"/>
      <c r="K146" s="63"/>
      <c r="L146" s="64"/>
      <c r="M146" s="5"/>
      <c r="N146" s="33"/>
      <c r="O146" s="44"/>
      <c r="P146" s="49"/>
      <c r="Q146" s="45"/>
      <c r="R146" s="73"/>
      <c r="S146" s="73"/>
    </row>
    <row r="147" spans="1:19" ht="18" customHeight="1" x14ac:dyDescent="0.25">
      <c r="A147" s="43"/>
      <c r="B147" s="43"/>
      <c r="C147" s="43"/>
      <c r="D147" s="43"/>
      <c r="E147" s="43"/>
      <c r="F147" s="43"/>
      <c r="G147" s="43"/>
      <c r="H147" s="43"/>
      <c r="I147" s="43"/>
      <c r="K147" s="65"/>
      <c r="L147" s="64"/>
      <c r="M147" s="5"/>
      <c r="N147" s="5"/>
      <c r="O147" s="5"/>
      <c r="P147" s="43"/>
      <c r="Q147" s="48"/>
      <c r="R147" s="48"/>
      <c r="S147" s="32"/>
    </row>
    <row r="148" spans="1:19" ht="5.25" customHeight="1" x14ac:dyDescent="0.25">
      <c r="A148" s="43"/>
      <c r="B148" s="43"/>
      <c r="C148" s="43"/>
      <c r="D148" s="43"/>
      <c r="E148" s="43"/>
      <c r="F148" s="43"/>
      <c r="G148" s="43"/>
      <c r="H148" s="43"/>
      <c r="I148" s="43"/>
      <c r="K148" s="65"/>
      <c r="L148" s="64"/>
      <c r="M148" s="5"/>
      <c r="N148" s="5"/>
      <c r="O148" s="5"/>
      <c r="P148" s="43"/>
      <c r="Q148" s="48"/>
      <c r="R148" s="48"/>
      <c r="S148" s="32"/>
    </row>
  </sheetData>
  <customSheetViews>
    <customSheetView guid="{F2BF9753-6863-490C-BD86-8F793282D7DC}" scale="55" fitToPage="1" hiddenColumns="1" topLeftCell="A18">
      <selection activeCell="X85" sqref="X85"/>
      <pageMargins left="0.47244094488188981" right="0.39370078740157483" top="0.59055118110236227" bottom="0.59055118110236227" header="0.51181102362204722" footer="0.51181102362204722"/>
      <pageSetup paperSize="9" scale="61" orientation="portrait" r:id="rId1"/>
      <headerFooter alignWithMargins="0"/>
    </customSheetView>
  </customSheetViews>
  <mergeCells count="22">
    <mergeCell ref="R2:S2"/>
    <mergeCell ref="R44:S44"/>
    <mergeCell ref="R5:S5"/>
    <mergeCell ref="R38:S38"/>
    <mergeCell ref="N4:S4"/>
    <mergeCell ref="M13:S13"/>
    <mergeCell ref="M14:S14"/>
    <mergeCell ref="A124:B124"/>
    <mergeCell ref="R124:S124"/>
    <mergeCell ref="R17:S17"/>
    <mergeCell ref="R48:S48"/>
    <mergeCell ref="R59:S59"/>
    <mergeCell ref="R36:S36"/>
    <mergeCell ref="R65:S65"/>
    <mergeCell ref="R73:S73"/>
    <mergeCell ref="R40:S40"/>
    <mergeCell ref="R42:S42"/>
    <mergeCell ref="R110:S110"/>
    <mergeCell ref="R116:S116"/>
    <mergeCell ref="R101:S101"/>
    <mergeCell ref="N103:S103"/>
    <mergeCell ref="R104:S104"/>
  </mergeCells>
  <phoneticPr fontId="0" type="noConversion"/>
  <pageMargins left="0.47244094488188981" right="0.39370078740157483" top="0.59055118110236227" bottom="0.59055118110236227" header="0.51181102362204722" footer="0.51181102362204722"/>
  <pageSetup paperSize="9" scale="62" fitToHeight="0" orientation="portrait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U137"/>
  <sheetViews>
    <sheetView view="pageLayout" topLeftCell="A73" zoomScaleNormal="90" workbookViewId="0">
      <selection activeCell="O84" sqref="O84"/>
    </sheetView>
  </sheetViews>
  <sheetFormatPr defaultRowHeight="12.75" x14ac:dyDescent="0.2"/>
  <cols>
    <col min="1" max="1" width="7.28515625" customWidth="1"/>
    <col min="2" max="2" width="6.28515625" customWidth="1"/>
    <col min="3" max="3" width="1.28515625" customWidth="1"/>
    <col min="4" max="4" width="0.85546875" customWidth="1"/>
    <col min="5" max="5" width="2.7109375" customWidth="1"/>
    <col min="6" max="6" width="0.85546875" customWidth="1"/>
    <col min="8" max="8" width="6" customWidth="1"/>
    <col min="9" max="9" width="12.7109375" customWidth="1"/>
    <col min="10" max="10" width="8.28515625" customWidth="1"/>
    <col min="11" max="11" width="7.7109375" customWidth="1"/>
    <col min="12" max="12" width="10.7109375" customWidth="1"/>
    <col min="13" max="13" width="12.7109375" customWidth="1"/>
    <col min="14" max="14" width="11.140625" customWidth="1"/>
    <col min="15" max="15" width="9.28515625" customWidth="1"/>
    <col min="16" max="16" width="10.28515625" customWidth="1"/>
    <col min="17" max="17" width="7.140625" customWidth="1"/>
    <col min="18" max="19" width="9.7109375" customWidth="1"/>
    <col min="20" max="20" width="4.7109375" customWidth="1"/>
    <col min="21" max="21" width="13.7109375" hidden="1" customWidth="1"/>
  </cols>
  <sheetData>
    <row r="1" spans="1:19" ht="4.9000000000000004" customHeight="1" x14ac:dyDescent="0.2"/>
    <row r="2" spans="1:19" ht="23.25" customHeight="1" x14ac:dyDescent="0.2">
      <c r="A2" s="18" t="s">
        <v>142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567">
        <v>45135</v>
      </c>
      <c r="S2" s="568"/>
    </row>
    <row r="3" spans="1:19" ht="5.25" customHeight="1" x14ac:dyDescent="0.2">
      <c r="A3" s="15"/>
    </row>
    <row r="4" spans="1:19" ht="19.5" customHeight="1" x14ac:dyDescent="0.2">
      <c r="A4" s="14" t="s">
        <v>12</v>
      </c>
      <c r="B4" s="6"/>
      <c r="C4" s="86"/>
      <c r="D4" s="86"/>
      <c r="E4" s="86"/>
      <c r="F4" s="86"/>
      <c r="G4" s="229" t="str">
        <f>'ONOR tempo'!D4</f>
        <v>Comune di Bellinzona quartiere di Giubiasco</v>
      </c>
      <c r="H4" s="110"/>
      <c r="I4" s="110"/>
      <c r="J4" s="110"/>
      <c r="K4" s="110"/>
      <c r="L4" s="110"/>
      <c r="M4" s="110"/>
      <c r="N4" s="110"/>
      <c r="O4" s="585" t="s">
        <v>227</v>
      </c>
      <c r="P4" s="585"/>
      <c r="Q4" s="585"/>
      <c r="R4" s="585"/>
      <c r="S4" s="586"/>
    </row>
    <row r="5" spans="1:19" ht="19.5" customHeight="1" x14ac:dyDescent="0.2">
      <c r="A5" s="97"/>
      <c r="B5" s="24"/>
      <c r="C5" s="98"/>
      <c r="D5" s="98"/>
      <c r="E5" s="98"/>
      <c r="F5" s="98"/>
      <c r="G5" s="182" t="str">
        <f>'ONOR tempo'!D5</f>
        <v>Riorganizzazione del nodo intermodale alla fermata ferroviaria di Giubiasco</v>
      </c>
      <c r="H5" s="98"/>
      <c r="I5" s="98"/>
      <c r="J5" s="98"/>
      <c r="K5" s="98"/>
      <c r="L5" s="98"/>
      <c r="M5" s="98"/>
      <c r="N5" s="98"/>
      <c r="O5" s="98"/>
      <c r="P5" s="98"/>
      <c r="Q5" s="98"/>
      <c r="R5" s="569" t="s">
        <v>123</v>
      </c>
      <c r="S5" s="570"/>
    </row>
    <row r="6" spans="1:19" ht="19.5" customHeight="1" x14ac:dyDescent="0.2">
      <c r="A6" s="7"/>
      <c r="B6" s="8"/>
      <c r="C6" s="12"/>
      <c r="D6" s="12"/>
      <c r="E6" s="12"/>
      <c r="F6" s="12"/>
      <c r="G6" s="356" t="s">
        <v>244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9"/>
    </row>
    <row r="7" spans="1:19" ht="15" customHeight="1" x14ac:dyDescent="0.2"/>
    <row r="8" spans="1:19" ht="15" customHeight="1" x14ac:dyDescent="0.2"/>
    <row r="9" spans="1:19" ht="24" customHeight="1" x14ac:dyDescent="0.25">
      <c r="A9" s="75" t="s">
        <v>19</v>
      </c>
      <c r="B9" s="170">
        <v>33</v>
      </c>
      <c r="C9" s="74"/>
      <c r="D9" s="74"/>
      <c r="E9" s="74"/>
      <c r="F9" s="74"/>
      <c r="G9" s="188" t="s">
        <v>113</v>
      </c>
      <c r="L9" s="151" t="s">
        <v>39</v>
      </c>
      <c r="M9" s="373" t="s">
        <v>100</v>
      </c>
      <c r="N9" s="374"/>
      <c r="O9" s="375"/>
      <c r="P9" s="376"/>
      <c r="Q9" s="376"/>
      <c r="R9" s="377"/>
      <c r="S9" s="377"/>
    </row>
    <row r="10" spans="1:19" ht="18" customHeight="1" x14ac:dyDescent="0.3">
      <c r="A10" s="85"/>
      <c r="G10" s="85" t="s">
        <v>63</v>
      </c>
      <c r="L10" s="151" t="s">
        <v>38</v>
      </c>
      <c r="M10" s="373" t="s">
        <v>101</v>
      </c>
      <c r="N10" s="373"/>
      <c r="O10" s="375"/>
      <c r="P10" s="376"/>
      <c r="Q10" s="376"/>
      <c r="R10" s="377"/>
      <c r="S10" s="377"/>
    </row>
    <row r="11" spans="1:19" ht="18" customHeight="1" x14ac:dyDescent="0.3">
      <c r="A11" s="85"/>
      <c r="M11" s="373" t="s">
        <v>102</v>
      </c>
      <c r="N11" s="373"/>
      <c r="O11" s="375"/>
      <c r="P11" s="376"/>
      <c r="Q11" s="376"/>
      <c r="R11" s="377"/>
      <c r="S11" s="377"/>
    </row>
    <row r="12" spans="1:19" ht="7.5" customHeight="1" x14ac:dyDescent="0.25">
      <c r="A12" s="51"/>
      <c r="M12" s="2"/>
      <c r="N12" s="2"/>
      <c r="P12" s="53"/>
      <c r="Q12" s="53"/>
      <c r="R12" s="69"/>
      <c r="S12" s="69"/>
    </row>
    <row r="13" spans="1:19" ht="22.9" customHeight="1" x14ac:dyDescent="0.25">
      <c r="A13" s="52"/>
      <c r="I13" s="53"/>
      <c r="J13" s="39"/>
      <c r="K13" s="39"/>
      <c r="L13" s="54" t="s">
        <v>21</v>
      </c>
      <c r="M13" s="373" t="s">
        <v>159</v>
      </c>
      <c r="N13" s="373"/>
      <c r="O13" s="378"/>
      <c r="P13" s="376"/>
      <c r="Q13" s="376"/>
      <c r="R13" s="377"/>
      <c r="S13" s="377"/>
    </row>
    <row r="14" spans="1:19" ht="18" customHeight="1" x14ac:dyDescent="0.25">
      <c r="J14" s="40"/>
      <c r="K14" s="40"/>
      <c r="M14" s="373"/>
      <c r="N14" s="373"/>
      <c r="O14" s="375"/>
      <c r="P14" s="376"/>
      <c r="Q14" s="376"/>
      <c r="R14" s="377"/>
      <c r="S14" s="377"/>
    </row>
    <row r="15" spans="1:19" ht="16.5" customHeight="1" x14ac:dyDescent="0.2"/>
    <row r="16" spans="1:19" ht="16.5" customHeight="1" x14ac:dyDescent="0.25">
      <c r="A16" s="1"/>
      <c r="Q16" s="1"/>
      <c r="R16" s="1"/>
      <c r="S16" s="55"/>
    </row>
    <row r="17" spans="1:19" ht="7.5" customHeight="1" x14ac:dyDescent="0.25">
      <c r="A17" s="76"/>
      <c r="B17" s="77"/>
      <c r="D17" s="78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7"/>
      <c r="Q17" s="87"/>
      <c r="R17" s="78"/>
      <c r="S17" s="77"/>
    </row>
    <row r="18" spans="1:19" s="3" customFormat="1" ht="24" customHeight="1" x14ac:dyDescent="0.2">
      <c r="A18" s="116">
        <v>33</v>
      </c>
      <c r="B18" s="117" t="s">
        <v>52</v>
      </c>
      <c r="D18" s="80"/>
      <c r="G18" s="74" t="s">
        <v>53</v>
      </c>
      <c r="P18" s="81"/>
      <c r="Q18" s="142" t="s">
        <v>23</v>
      </c>
      <c r="R18" s="588"/>
      <c r="S18" s="589"/>
    </row>
    <row r="19" spans="1:19" s="3" customFormat="1" ht="18" customHeight="1" x14ac:dyDescent="0.25">
      <c r="A19" s="116"/>
      <c r="B19" s="154" t="s">
        <v>51</v>
      </c>
      <c r="D19" s="80"/>
      <c r="E19" s="396" t="s">
        <v>13</v>
      </c>
      <c r="G19" s="195" t="s">
        <v>153</v>
      </c>
      <c r="P19" s="81"/>
      <c r="Q19" s="142"/>
      <c r="R19" s="141"/>
      <c r="S19" s="142"/>
    </row>
    <row r="20" spans="1:19" s="3" customFormat="1" ht="3.75" customHeight="1" x14ac:dyDescent="0.25">
      <c r="A20" s="116"/>
      <c r="B20" s="154"/>
      <c r="D20" s="80"/>
      <c r="E20" s="182"/>
      <c r="G20" s="131"/>
      <c r="P20" s="81"/>
      <c r="Q20" s="142"/>
      <c r="R20" s="141"/>
      <c r="S20" s="142"/>
    </row>
    <row r="21" spans="1:19" s="3" customFormat="1" ht="18" customHeight="1" x14ac:dyDescent="0.2">
      <c r="A21" s="116"/>
      <c r="B21" s="154" t="s">
        <v>42</v>
      </c>
      <c r="D21" s="80"/>
      <c r="E21" s="396" t="s">
        <v>13</v>
      </c>
      <c r="G21" s="160" t="s">
        <v>154</v>
      </c>
      <c r="P21" s="81"/>
      <c r="Q21" s="142"/>
      <c r="R21" s="116"/>
      <c r="S21" s="138"/>
    </row>
    <row r="22" spans="1:19" s="3" customFormat="1" ht="3.75" customHeight="1" x14ac:dyDescent="0.2">
      <c r="A22" s="116"/>
      <c r="B22" s="154"/>
      <c r="D22" s="80"/>
      <c r="E22" s="182"/>
      <c r="G22" s="128"/>
      <c r="P22" s="81"/>
      <c r="Q22" s="142"/>
      <c r="R22" s="116"/>
      <c r="S22" s="138"/>
    </row>
    <row r="23" spans="1:19" s="3" customFormat="1" ht="18" customHeight="1" x14ac:dyDescent="0.2">
      <c r="A23" s="116"/>
      <c r="B23" s="154" t="s">
        <v>43</v>
      </c>
      <c r="D23" s="80"/>
      <c r="E23" s="396" t="s">
        <v>13</v>
      </c>
      <c r="G23" s="160" t="s">
        <v>155</v>
      </c>
      <c r="P23" s="81"/>
      <c r="Q23" s="142"/>
      <c r="R23" s="116"/>
      <c r="S23" s="138"/>
    </row>
    <row r="24" spans="1:19" s="3" customFormat="1" ht="3.75" customHeight="1" x14ac:dyDescent="0.2">
      <c r="A24" s="116"/>
      <c r="B24" s="154"/>
      <c r="D24" s="80"/>
      <c r="E24" s="182"/>
      <c r="G24" s="128"/>
      <c r="P24" s="81"/>
      <c r="Q24" s="142"/>
      <c r="R24" s="116"/>
      <c r="S24" s="138"/>
    </row>
    <row r="25" spans="1:19" s="3" customFormat="1" ht="18" customHeight="1" x14ac:dyDescent="0.2">
      <c r="A25" s="116"/>
      <c r="B25" s="154" t="s">
        <v>44</v>
      </c>
      <c r="D25" s="80"/>
      <c r="E25" s="396" t="s">
        <v>13</v>
      </c>
      <c r="G25" s="160" t="s">
        <v>156</v>
      </c>
      <c r="P25" s="81"/>
      <c r="Q25" s="142"/>
      <c r="R25" s="116"/>
      <c r="S25" s="138"/>
    </row>
    <row r="26" spans="1:19" s="3" customFormat="1" ht="3.75" customHeight="1" x14ac:dyDescent="0.2">
      <c r="A26" s="116"/>
      <c r="B26" s="154"/>
      <c r="D26" s="80"/>
      <c r="E26" s="182"/>
      <c r="G26" s="128"/>
      <c r="P26" s="81"/>
      <c r="Q26" s="142"/>
      <c r="R26" s="116"/>
      <c r="S26" s="138"/>
    </row>
    <row r="27" spans="1:19" s="3" customFormat="1" ht="18" customHeight="1" x14ac:dyDescent="0.2">
      <c r="A27" s="116"/>
      <c r="B27" s="154" t="s">
        <v>47</v>
      </c>
      <c r="D27" s="80"/>
      <c r="E27" s="396" t="s">
        <v>13</v>
      </c>
      <c r="G27" s="160" t="s">
        <v>157</v>
      </c>
      <c r="P27" s="81"/>
      <c r="Q27" s="142"/>
      <c r="R27" s="116"/>
      <c r="S27" s="138"/>
    </row>
    <row r="28" spans="1:19" s="3" customFormat="1" ht="3.75" customHeight="1" x14ac:dyDescent="0.2">
      <c r="A28" s="116"/>
      <c r="B28" s="154"/>
      <c r="D28" s="80"/>
      <c r="E28" s="182"/>
      <c r="G28" s="128"/>
      <c r="P28" s="81"/>
      <c r="Q28" s="142"/>
      <c r="R28" s="116"/>
      <c r="S28" s="138"/>
    </row>
    <row r="29" spans="1:19" s="3" customFormat="1" ht="18" customHeight="1" x14ac:dyDescent="0.2">
      <c r="A29" s="116"/>
      <c r="B29" s="154" t="s">
        <v>45</v>
      </c>
      <c r="D29" s="80"/>
      <c r="E29" s="396" t="s">
        <v>13</v>
      </c>
      <c r="G29" s="128" t="s">
        <v>41</v>
      </c>
      <c r="P29" s="81"/>
      <c r="Q29" s="142"/>
      <c r="R29" s="116"/>
      <c r="S29" s="138"/>
    </row>
    <row r="30" spans="1:19" s="3" customFormat="1" ht="3.75" customHeight="1" x14ac:dyDescent="0.2">
      <c r="A30" s="116"/>
      <c r="B30" s="154"/>
      <c r="D30" s="80"/>
      <c r="E30" s="182"/>
      <c r="G30" s="128"/>
      <c r="P30" s="81"/>
      <c r="Q30" s="142"/>
      <c r="R30" s="116"/>
      <c r="S30" s="138"/>
    </row>
    <row r="31" spans="1:19" s="3" customFormat="1" ht="18" customHeight="1" x14ac:dyDescent="0.2">
      <c r="A31" s="116"/>
      <c r="B31" s="154" t="s">
        <v>48</v>
      </c>
      <c r="D31" s="80"/>
      <c r="E31" s="396" t="s">
        <v>13</v>
      </c>
      <c r="G31" s="128" t="s">
        <v>95</v>
      </c>
      <c r="P31" s="81"/>
      <c r="Q31" s="142"/>
      <c r="R31" s="116"/>
      <c r="S31" s="138"/>
    </row>
    <row r="32" spans="1:19" s="3" customFormat="1" ht="3.75" customHeight="1" x14ac:dyDescent="0.2">
      <c r="A32" s="116"/>
      <c r="B32" s="154"/>
      <c r="D32" s="80"/>
      <c r="E32" s="182"/>
      <c r="G32" s="128"/>
      <c r="P32" s="81"/>
      <c r="Q32" s="142"/>
      <c r="R32" s="116"/>
      <c r="S32" s="138"/>
    </row>
    <row r="33" spans="1:19" s="3" customFormat="1" ht="18" customHeight="1" x14ac:dyDescent="0.2">
      <c r="A33" s="116"/>
      <c r="B33" s="154" t="s">
        <v>46</v>
      </c>
      <c r="D33" s="80"/>
      <c r="E33" s="396" t="s">
        <v>13</v>
      </c>
      <c r="G33" s="128" t="s">
        <v>97</v>
      </c>
      <c r="P33" s="81"/>
      <c r="Q33" s="142"/>
      <c r="R33" s="116"/>
      <c r="S33" s="138"/>
    </row>
    <row r="34" spans="1:19" s="3" customFormat="1" ht="3.75" customHeight="1" x14ac:dyDescent="0.2">
      <c r="A34" s="116"/>
      <c r="B34" s="154"/>
      <c r="D34" s="80"/>
      <c r="E34" s="182"/>
      <c r="G34" s="128"/>
      <c r="P34" s="81"/>
      <c r="Q34" s="142"/>
      <c r="R34" s="116"/>
      <c r="S34" s="138"/>
    </row>
    <row r="35" spans="1:19" s="3" customFormat="1" ht="18" customHeight="1" x14ac:dyDescent="0.2">
      <c r="A35" s="116"/>
      <c r="B35" s="154" t="s">
        <v>49</v>
      </c>
      <c r="C35" s="477"/>
      <c r="D35" s="80"/>
      <c r="E35" s="396" t="s">
        <v>13</v>
      </c>
      <c r="F35" s="477"/>
      <c r="G35" s="488" t="s">
        <v>158</v>
      </c>
      <c r="H35" s="477"/>
      <c r="I35" s="477"/>
      <c r="J35" s="477"/>
      <c r="K35" s="477"/>
      <c r="L35" s="477"/>
      <c r="M35" s="477"/>
      <c r="N35" s="477"/>
      <c r="O35" s="477"/>
      <c r="P35" s="81"/>
      <c r="Q35" s="142"/>
      <c r="R35" s="116"/>
      <c r="S35" s="138"/>
    </row>
    <row r="36" spans="1:19" s="3" customFormat="1" ht="5.25" customHeight="1" x14ac:dyDescent="0.2">
      <c r="A36" s="116"/>
      <c r="B36" s="154"/>
      <c r="D36" s="80"/>
      <c r="E36" s="477"/>
      <c r="F36" s="477"/>
      <c r="G36" s="497"/>
      <c r="H36" s="477"/>
      <c r="I36" s="477"/>
      <c r="J36" s="477"/>
      <c r="K36" s="477"/>
      <c r="L36" s="477"/>
      <c r="M36" s="477"/>
      <c r="N36" s="477"/>
      <c r="O36" s="477"/>
      <c r="P36" s="81"/>
      <c r="Q36" s="436"/>
      <c r="R36" s="410"/>
      <c r="S36" s="411"/>
    </row>
    <row r="37" spans="1:19" s="3" customFormat="1" ht="18" customHeight="1" x14ac:dyDescent="0.2">
      <c r="A37" s="116"/>
      <c r="B37" s="154" t="s">
        <v>50</v>
      </c>
      <c r="D37" s="80"/>
      <c r="E37" s="396" t="s">
        <v>13</v>
      </c>
      <c r="G37" s="128" t="s">
        <v>98</v>
      </c>
      <c r="P37" s="81"/>
      <c r="Q37" s="408"/>
      <c r="R37" s="583"/>
      <c r="S37" s="584"/>
    </row>
    <row r="38" spans="1:19" s="3" customFormat="1" ht="5.25" customHeight="1" x14ac:dyDescent="0.2">
      <c r="A38" s="116"/>
      <c r="B38" s="154"/>
      <c r="D38" s="80"/>
      <c r="E38" s="185"/>
      <c r="G38" s="128"/>
      <c r="P38" s="81"/>
      <c r="Q38" s="408"/>
      <c r="R38" s="407"/>
      <c r="S38" s="408"/>
    </row>
    <row r="39" spans="1:19" ht="16.5" customHeight="1" x14ac:dyDescent="0.25">
      <c r="A39" s="92"/>
      <c r="B39" s="154" t="s">
        <v>66</v>
      </c>
      <c r="D39" s="42"/>
      <c r="E39" s="396" t="s">
        <v>13</v>
      </c>
      <c r="G39" s="160" t="s">
        <v>242</v>
      </c>
      <c r="M39" s="1"/>
      <c r="N39" s="1"/>
      <c r="P39" s="87"/>
      <c r="Q39" s="408"/>
      <c r="R39" s="583"/>
      <c r="S39" s="584"/>
    </row>
    <row r="40" spans="1:19" s="3" customFormat="1" ht="5.25" customHeight="1" x14ac:dyDescent="0.2">
      <c r="A40" s="116"/>
      <c r="B40" s="154"/>
      <c r="D40" s="80"/>
      <c r="G40" s="128"/>
      <c r="P40" s="81"/>
      <c r="Q40" s="408"/>
      <c r="R40" s="407"/>
      <c r="S40" s="408"/>
    </row>
    <row r="41" spans="1:19" s="3" customFormat="1" ht="18" customHeight="1" x14ac:dyDescent="0.2">
      <c r="A41" s="116"/>
      <c r="B41" s="154" t="s">
        <v>67</v>
      </c>
      <c r="D41" s="80"/>
      <c r="E41" s="396" t="s">
        <v>13</v>
      </c>
      <c r="G41" s="160" t="s">
        <v>243</v>
      </c>
      <c r="P41" s="81"/>
      <c r="Q41" s="408"/>
      <c r="R41" s="583"/>
      <c r="S41" s="584"/>
    </row>
    <row r="42" spans="1:19" s="3" customFormat="1" ht="5.25" customHeight="1" x14ac:dyDescent="0.2">
      <c r="A42" s="116"/>
      <c r="B42" s="154"/>
      <c r="D42" s="80"/>
      <c r="G42" s="128"/>
      <c r="P42" s="81"/>
      <c r="Q42" s="408"/>
      <c r="R42" s="407"/>
      <c r="S42" s="408"/>
    </row>
    <row r="43" spans="1:19" s="3" customFormat="1" ht="18" customHeight="1" x14ac:dyDescent="0.2">
      <c r="A43" s="116"/>
      <c r="B43" s="154" t="s">
        <v>79</v>
      </c>
      <c r="D43" s="80"/>
      <c r="E43" s="396" t="s">
        <v>13</v>
      </c>
      <c r="G43" s="160" t="s">
        <v>234</v>
      </c>
      <c r="P43" s="81"/>
      <c r="Q43" s="408"/>
      <c r="R43" s="583"/>
      <c r="S43" s="584"/>
    </row>
    <row r="44" spans="1:19" s="3" customFormat="1" ht="5.25" customHeight="1" x14ac:dyDescent="0.2">
      <c r="A44" s="116"/>
      <c r="B44" s="154"/>
      <c r="D44" s="80"/>
      <c r="G44" s="128"/>
      <c r="P44" s="81"/>
      <c r="Q44" s="408"/>
      <c r="R44" s="407"/>
      <c r="S44" s="408"/>
    </row>
    <row r="45" spans="1:19" s="3" customFormat="1" ht="18" customHeight="1" x14ac:dyDescent="0.2">
      <c r="A45" s="116"/>
      <c r="B45" s="154" t="s">
        <v>112</v>
      </c>
      <c r="D45" s="80"/>
      <c r="E45" s="396" t="s">
        <v>13</v>
      </c>
      <c r="G45" s="160" t="s">
        <v>236</v>
      </c>
      <c r="P45" s="81"/>
      <c r="Q45" s="408"/>
      <c r="R45" s="583"/>
      <c r="S45" s="584"/>
    </row>
    <row r="46" spans="1:19" s="3" customFormat="1" ht="8.65" customHeight="1" x14ac:dyDescent="0.2">
      <c r="A46" s="118"/>
      <c r="B46" s="119"/>
      <c r="D46" s="82"/>
      <c r="E46" s="83"/>
      <c r="F46" s="83"/>
      <c r="G46" s="129"/>
      <c r="H46" s="83"/>
      <c r="I46" s="83"/>
      <c r="J46" s="83"/>
      <c r="K46" s="83"/>
      <c r="L46" s="83"/>
      <c r="M46" s="83"/>
      <c r="N46" s="83"/>
      <c r="O46" s="83"/>
      <c r="P46" s="84"/>
      <c r="Q46" s="81"/>
      <c r="R46" s="118"/>
      <c r="S46" s="139"/>
    </row>
    <row r="47" spans="1:19" s="3" customFormat="1" ht="7.5" customHeight="1" x14ac:dyDescent="0.2">
      <c r="A47" s="74"/>
      <c r="B47" s="120"/>
      <c r="G47" s="128"/>
      <c r="Q47" s="81"/>
      <c r="R47" s="116"/>
      <c r="S47" s="138"/>
    </row>
    <row r="48" spans="1:19" ht="7.5" customHeight="1" x14ac:dyDescent="0.3">
      <c r="A48" s="121"/>
      <c r="B48" s="122"/>
      <c r="D48" s="78"/>
      <c r="E48" s="79"/>
      <c r="F48" s="79"/>
      <c r="G48" s="130"/>
      <c r="H48" s="79"/>
      <c r="I48" s="79"/>
      <c r="J48" s="79"/>
      <c r="K48" s="79"/>
      <c r="L48" s="79"/>
      <c r="M48" s="79"/>
      <c r="N48" s="79"/>
      <c r="O48" s="79"/>
      <c r="P48" s="77"/>
      <c r="Q48" s="87"/>
      <c r="R48" s="140"/>
      <c r="S48" s="122"/>
    </row>
    <row r="49" spans="1:19" s="3" customFormat="1" ht="24" customHeight="1" x14ac:dyDescent="0.2">
      <c r="A49" s="116">
        <v>33</v>
      </c>
      <c r="B49" s="117" t="s">
        <v>24</v>
      </c>
      <c r="D49" s="80"/>
      <c r="G49" s="74" t="s">
        <v>54</v>
      </c>
      <c r="P49" s="81"/>
      <c r="Q49" s="142" t="s">
        <v>23</v>
      </c>
      <c r="R49" s="588"/>
      <c r="S49" s="589"/>
    </row>
    <row r="50" spans="1:19" s="3" customFormat="1" ht="18" customHeight="1" x14ac:dyDescent="0.2">
      <c r="A50" s="116"/>
      <c r="B50" s="154" t="s">
        <v>51</v>
      </c>
      <c r="D50" s="80"/>
      <c r="E50" s="396" t="s">
        <v>13</v>
      </c>
      <c r="G50" s="160" t="s">
        <v>55</v>
      </c>
      <c r="P50" s="81"/>
      <c r="Q50" s="142"/>
      <c r="R50" s="141"/>
      <c r="S50" s="142"/>
    </row>
    <row r="51" spans="1:19" s="3" customFormat="1" ht="3.75" customHeight="1" x14ac:dyDescent="0.2">
      <c r="A51" s="116"/>
      <c r="B51" s="154"/>
      <c r="D51" s="80"/>
      <c r="G51" s="160"/>
      <c r="P51" s="81"/>
      <c r="Q51" s="142"/>
      <c r="R51" s="141"/>
      <c r="S51" s="142"/>
    </row>
    <row r="52" spans="1:19" s="3" customFormat="1" ht="18" customHeight="1" x14ac:dyDescent="0.25">
      <c r="A52" s="116"/>
      <c r="B52" s="154" t="s">
        <v>42</v>
      </c>
      <c r="D52" s="80"/>
      <c r="E52" s="396" t="s">
        <v>13</v>
      </c>
      <c r="G52" s="195" t="s">
        <v>241</v>
      </c>
      <c r="P52" s="81"/>
      <c r="Q52" s="142"/>
      <c r="R52" s="141"/>
      <c r="S52" s="142"/>
    </row>
    <row r="53" spans="1:19" s="3" customFormat="1" ht="3.75" customHeight="1" x14ac:dyDescent="0.2">
      <c r="A53" s="116"/>
      <c r="B53" s="154"/>
      <c r="D53" s="80"/>
      <c r="G53" s="160"/>
      <c r="P53" s="81"/>
      <c r="Q53" s="142"/>
      <c r="R53" s="141"/>
      <c r="S53" s="142"/>
    </row>
    <row r="54" spans="1:19" s="3" customFormat="1" ht="18" customHeight="1" x14ac:dyDescent="0.2">
      <c r="A54" s="116"/>
      <c r="B54" s="154" t="s">
        <v>43</v>
      </c>
      <c r="D54" s="80"/>
      <c r="E54" s="396" t="s">
        <v>13</v>
      </c>
      <c r="G54" s="160" t="s">
        <v>56</v>
      </c>
      <c r="P54" s="81"/>
      <c r="Q54" s="142"/>
      <c r="R54" s="141"/>
      <c r="S54" s="142"/>
    </row>
    <row r="55" spans="1:19" s="3" customFormat="1" ht="5.25" customHeight="1" x14ac:dyDescent="0.2">
      <c r="A55" s="116"/>
      <c r="B55" s="154"/>
      <c r="D55" s="80"/>
      <c r="E55" s="184"/>
      <c r="G55" s="160"/>
      <c r="P55" s="81"/>
      <c r="Q55" s="142"/>
      <c r="R55" s="141"/>
      <c r="S55" s="142"/>
    </row>
    <row r="56" spans="1:19" ht="16.5" customHeight="1" x14ac:dyDescent="0.3">
      <c r="A56" s="123"/>
      <c r="B56" s="154" t="s">
        <v>44</v>
      </c>
      <c r="D56" s="42"/>
      <c r="E56" s="396" t="s">
        <v>13</v>
      </c>
      <c r="G56" s="131" t="s">
        <v>57</v>
      </c>
      <c r="J56" s="41"/>
      <c r="M56" s="1"/>
      <c r="N56" s="1"/>
      <c r="P56" s="87"/>
      <c r="Q56" s="142"/>
      <c r="R56" s="141"/>
      <c r="S56" s="142"/>
    </row>
    <row r="57" spans="1:19" ht="8.65" customHeight="1" x14ac:dyDescent="0.3">
      <c r="A57" s="125"/>
      <c r="B57" s="126"/>
      <c r="D57" s="89"/>
      <c r="E57" s="90"/>
      <c r="F57" s="90"/>
      <c r="G57" s="132"/>
      <c r="H57" s="90"/>
      <c r="I57" s="90"/>
      <c r="J57" s="90"/>
      <c r="K57" s="90"/>
      <c r="L57" s="90"/>
      <c r="M57" s="91"/>
      <c r="N57" s="91"/>
      <c r="O57" s="90"/>
      <c r="P57" s="88"/>
      <c r="Q57" s="87"/>
      <c r="R57" s="143"/>
      <c r="S57" s="144"/>
    </row>
    <row r="58" spans="1:19" ht="7.5" customHeight="1" x14ac:dyDescent="0.3">
      <c r="A58" s="85"/>
      <c r="B58" s="127"/>
      <c r="G58" s="131"/>
      <c r="M58" s="51"/>
      <c r="N58" s="51"/>
      <c r="Q58" s="87"/>
      <c r="R58" s="141"/>
      <c r="S58" s="142"/>
    </row>
    <row r="59" spans="1:19" ht="7.5" customHeight="1" x14ac:dyDescent="0.3">
      <c r="A59" s="121"/>
      <c r="B59" s="122"/>
      <c r="D59" s="78"/>
      <c r="E59" s="79"/>
      <c r="F59" s="79"/>
      <c r="G59" s="130"/>
      <c r="H59" s="79"/>
      <c r="I59" s="79"/>
      <c r="J59" s="79"/>
      <c r="K59" s="79"/>
      <c r="L59" s="79"/>
      <c r="M59" s="94"/>
      <c r="N59" s="94"/>
      <c r="O59" s="79"/>
      <c r="P59" s="77"/>
      <c r="Q59" s="87"/>
      <c r="R59" s="145"/>
      <c r="S59" s="146"/>
    </row>
    <row r="60" spans="1:19" s="3" customFormat="1" ht="24" customHeight="1" x14ac:dyDescent="0.2">
      <c r="A60" s="116">
        <v>33</v>
      </c>
      <c r="B60" s="117" t="s">
        <v>25</v>
      </c>
      <c r="D60" s="80"/>
      <c r="G60" s="74" t="s">
        <v>106</v>
      </c>
      <c r="P60" s="81"/>
      <c r="Q60" s="142" t="s">
        <v>23</v>
      </c>
      <c r="R60" s="588"/>
      <c r="S60" s="589"/>
    </row>
    <row r="61" spans="1:19" ht="16.5" customHeight="1" x14ac:dyDescent="0.3">
      <c r="A61" s="123"/>
      <c r="B61" s="154" t="s">
        <v>51</v>
      </c>
      <c r="D61" s="42"/>
      <c r="E61" s="396" t="s">
        <v>13</v>
      </c>
      <c r="G61" s="131" t="s">
        <v>96</v>
      </c>
      <c r="J61" s="41"/>
      <c r="M61" s="1"/>
      <c r="N61" s="1"/>
      <c r="P61" s="87"/>
      <c r="Q61" s="142"/>
      <c r="R61" s="141"/>
      <c r="S61" s="142"/>
    </row>
    <row r="62" spans="1:19" s="3" customFormat="1" ht="3.75" customHeight="1" x14ac:dyDescent="0.3">
      <c r="A62" s="123"/>
      <c r="B62" s="154"/>
      <c r="C62"/>
      <c r="D62" s="42"/>
      <c r="E62" s="350"/>
      <c r="F62"/>
      <c r="G62" s="195"/>
      <c r="H62"/>
      <c r="I62"/>
      <c r="J62" s="41"/>
      <c r="K62"/>
      <c r="L62"/>
      <c r="M62" s="1"/>
      <c r="N62" s="1"/>
      <c r="O62"/>
      <c r="P62" s="87"/>
      <c r="Q62" s="142"/>
      <c r="R62" s="141"/>
      <c r="S62" s="81"/>
    </row>
    <row r="63" spans="1:19" s="3" customFormat="1" ht="23.25" customHeight="1" x14ac:dyDescent="0.3">
      <c r="A63" s="123"/>
      <c r="B63" s="154" t="s">
        <v>42</v>
      </c>
      <c r="C63"/>
      <c r="D63" s="42"/>
      <c r="E63" s="396" t="s">
        <v>13</v>
      </c>
      <c r="F63"/>
      <c r="G63" s="160" t="s">
        <v>196</v>
      </c>
      <c r="H63"/>
      <c r="I63"/>
      <c r="J63" s="41"/>
      <c r="K63"/>
      <c r="L63"/>
      <c r="M63" s="1"/>
      <c r="N63" s="1"/>
      <c r="O63"/>
      <c r="P63" s="87"/>
      <c r="Q63" s="142"/>
      <c r="R63" s="141"/>
      <c r="S63" s="81"/>
    </row>
    <row r="64" spans="1:19" s="3" customFormat="1" ht="23.25" customHeight="1" x14ac:dyDescent="0.3">
      <c r="A64" s="123"/>
      <c r="B64" s="154"/>
      <c r="C64"/>
      <c r="D64" s="42"/>
      <c r="E64" s="350"/>
      <c r="F64"/>
      <c r="G64" s="160" t="s">
        <v>197</v>
      </c>
      <c r="H64"/>
      <c r="I64"/>
      <c r="J64" s="41"/>
      <c r="K64"/>
      <c r="L64"/>
      <c r="M64" s="1"/>
      <c r="N64" s="1"/>
      <c r="O64"/>
      <c r="P64" s="87"/>
      <c r="Q64" s="142"/>
      <c r="R64" s="141"/>
      <c r="S64" s="81"/>
    </row>
    <row r="65" spans="1:19" s="3" customFormat="1" ht="23.25" customHeight="1" x14ac:dyDescent="0.3">
      <c r="A65" s="123"/>
      <c r="B65" s="154" t="s">
        <v>43</v>
      </c>
      <c r="C65"/>
      <c r="D65" s="42"/>
      <c r="E65" s="396" t="s">
        <v>13</v>
      </c>
      <c r="F65"/>
      <c r="G65" s="160" t="s">
        <v>265</v>
      </c>
      <c r="H65"/>
      <c r="I65"/>
      <c r="J65" s="41"/>
      <c r="K65"/>
      <c r="L65"/>
      <c r="M65" s="1"/>
      <c r="N65" s="1"/>
      <c r="O65"/>
      <c r="P65" s="87"/>
      <c r="Q65" s="142"/>
      <c r="R65" s="141"/>
      <c r="S65" s="81"/>
    </row>
    <row r="66" spans="1:19" ht="8.65" customHeight="1" x14ac:dyDescent="0.3">
      <c r="A66" s="125"/>
      <c r="B66" s="126"/>
      <c r="D66" s="89"/>
      <c r="E66" s="90"/>
      <c r="F66" s="90"/>
      <c r="G66" s="132"/>
      <c r="H66" s="90"/>
      <c r="I66" s="90"/>
      <c r="J66" s="90"/>
      <c r="K66" s="90"/>
      <c r="L66" s="90"/>
      <c r="M66" s="91"/>
      <c r="N66" s="91"/>
      <c r="O66" s="90"/>
      <c r="P66" s="88"/>
      <c r="Q66" s="87"/>
      <c r="R66" s="143"/>
      <c r="S66" s="144"/>
    </row>
    <row r="67" spans="1:19" ht="7.5" customHeight="1" x14ac:dyDescent="0.3">
      <c r="A67" s="85"/>
      <c r="B67" s="127"/>
      <c r="G67" s="131"/>
      <c r="M67" s="51"/>
      <c r="N67" s="51"/>
      <c r="Q67" s="87"/>
      <c r="R67" s="141"/>
      <c r="S67" s="142"/>
    </row>
    <row r="68" spans="1:19" ht="7.5" customHeight="1" x14ac:dyDescent="0.3">
      <c r="A68" s="121"/>
      <c r="B68" s="122"/>
      <c r="D68" s="78"/>
      <c r="E68" s="79"/>
      <c r="F68" s="79"/>
      <c r="G68" s="130"/>
      <c r="H68" s="79"/>
      <c r="I68" s="79"/>
      <c r="J68" s="79"/>
      <c r="K68" s="79"/>
      <c r="L68" s="79"/>
      <c r="M68" s="94"/>
      <c r="N68" s="94"/>
      <c r="O68" s="79"/>
      <c r="P68" s="77"/>
      <c r="Q68" s="87"/>
      <c r="R68" s="145"/>
      <c r="S68" s="146"/>
    </row>
    <row r="69" spans="1:19" s="3" customFormat="1" ht="24" customHeight="1" x14ac:dyDescent="0.2">
      <c r="A69" s="116">
        <v>33</v>
      </c>
      <c r="B69" s="117" t="s">
        <v>27</v>
      </c>
      <c r="D69" s="80"/>
      <c r="G69" s="74" t="s">
        <v>246</v>
      </c>
      <c r="P69" s="81"/>
      <c r="Q69" s="142" t="s">
        <v>23</v>
      </c>
      <c r="R69" s="588"/>
      <c r="S69" s="589"/>
    </row>
    <row r="70" spans="1:19" ht="16.5" customHeight="1" x14ac:dyDescent="0.3">
      <c r="A70" s="123"/>
      <c r="B70" s="154" t="s">
        <v>51</v>
      </c>
      <c r="D70" s="42"/>
      <c r="E70" s="396" t="s">
        <v>13</v>
      </c>
      <c r="G70" s="195" t="s">
        <v>247</v>
      </c>
      <c r="J70" s="41"/>
      <c r="M70" s="1"/>
      <c r="N70" s="1"/>
      <c r="P70" s="87"/>
      <c r="Q70" s="142"/>
      <c r="R70" s="141"/>
      <c r="S70" s="142"/>
    </row>
    <row r="71" spans="1:19" s="3" customFormat="1" ht="23.25" customHeight="1" x14ac:dyDescent="0.3">
      <c r="A71" s="123"/>
      <c r="B71" s="154"/>
      <c r="C71"/>
      <c r="D71" s="42"/>
      <c r="E71" s="183"/>
      <c r="F71"/>
      <c r="G71" s="160" t="s">
        <v>248</v>
      </c>
      <c r="H71"/>
      <c r="I71"/>
      <c r="J71" s="41"/>
      <c r="K71"/>
      <c r="L71"/>
      <c r="M71" s="1"/>
      <c r="N71" s="1"/>
      <c r="O71"/>
      <c r="P71" s="87"/>
      <c r="Q71" s="142"/>
      <c r="R71" s="141"/>
      <c r="S71" s="81"/>
    </row>
    <row r="72" spans="1:19" s="3" customFormat="1" ht="23.25" customHeight="1" x14ac:dyDescent="0.3">
      <c r="A72" s="123"/>
      <c r="B72" s="154"/>
      <c r="C72"/>
      <c r="D72" s="42"/>
      <c r="E72" s="183"/>
      <c r="F72"/>
      <c r="G72" s="160" t="s">
        <v>249</v>
      </c>
      <c r="H72"/>
      <c r="I72"/>
      <c r="J72" s="41"/>
      <c r="K72"/>
      <c r="L72"/>
      <c r="M72" s="1"/>
      <c r="N72" s="1"/>
      <c r="O72"/>
      <c r="P72" s="87"/>
      <c r="Q72" s="142"/>
      <c r="R72" s="141"/>
      <c r="S72" s="81"/>
    </row>
    <row r="73" spans="1:19" s="3" customFormat="1" ht="8.25" customHeight="1" x14ac:dyDescent="0.3">
      <c r="A73" s="125"/>
      <c r="B73" s="126"/>
      <c r="C73"/>
      <c r="D73" s="89"/>
      <c r="E73" s="90"/>
      <c r="F73" s="90"/>
      <c r="G73" s="351"/>
      <c r="H73" s="90"/>
      <c r="I73" s="90"/>
      <c r="J73" s="95"/>
      <c r="K73" s="90"/>
      <c r="L73" s="90"/>
      <c r="M73" s="96"/>
      <c r="N73" s="96"/>
      <c r="O73" s="90"/>
      <c r="P73" s="88"/>
      <c r="Q73" s="142"/>
      <c r="R73" s="143"/>
      <c r="S73" s="84"/>
    </row>
    <row r="74" spans="1:19" ht="7.5" customHeight="1" x14ac:dyDescent="0.3">
      <c r="A74" s="85"/>
      <c r="B74" s="127"/>
      <c r="G74" s="131"/>
      <c r="J74" s="41"/>
      <c r="M74" s="1"/>
      <c r="N74" s="1"/>
      <c r="Q74" s="87"/>
      <c r="R74" s="141"/>
      <c r="S74" s="142"/>
    </row>
    <row r="75" spans="1:19" ht="7.5" customHeight="1" x14ac:dyDescent="0.3">
      <c r="A75" s="121"/>
      <c r="B75" s="122"/>
      <c r="D75" s="78"/>
      <c r="E75" s="79"/>
      <c r="F75" s="79"/>
      <c r="G75" s="130"/>
      <c r="H75" s="79"/>
      <c r="I75" s="79"/>
      <c r="J75" s="79"/>
      <c r="K75" s="79"/>
      <c r="L75" s="79"/>
      <c r="M75" s="79"/>
      <c r="N75" s="79"/>
      <c r="O75" s="79"/>
      <c r="P75" s="77"/>
      <c r="Q75" s="87"/>
      <c r="R75" s="140"/>
      <c r="S75" s="122"/>
    </row>
    <row r="76" spans="1:19" s="3" customFormat="1" ht="24" customHeight="1" x14ac:dyDescent="0.2">
      <c r="A76" s="116">
        <v>33</v>
      </c>
      <c r="B76" s="402" t="s">
        <v>58</v>
      </c>
      <c r="D76" s="80"/>
      <c r="G76" s="74" t="s">
        <v>59</v>
      </c>
      <c r="P76" s="81"/>
      <c r="Q76" s="142" t="s">
        <v>23</v>
      </c>
      <c r="R76" s="588"/>
      <c r="S76" s="589"/>
    </row>
    <row r="77" spans="1:19" s="3" customFormat="1" ht="18" customHeight="1" x14ac:dyDescent="0.2">
      <c r="A77" s="116"/>
      <c r="B77" s="154" t="s">
        <v>51</v>
      </c>
      <c r="D77" s="80"/>
      <c r="E77" s="396" t="s">
        <v>13</v>
      </c>
      <c r="G77" s="160" t="s">
        <v>99</v>
      </c>
      <c r="P77" s="81"/>
      <c r="Q77" s="142"/>
      <c r="R77" s="141"/>
      <c r="S77" s="142"/>
    </row>
    <row r="78" spans="1:19" s="3" customFormat="1" ht="18" customHeight="1" x14ac:dyDescent="0.2">
      <c r="A78" s="116"/>
      <c r="B78" s="154"/>
      <c r="D78" s="80"/>
      <c r="G78" s="160" t="s">
        <v>61</v>
      </c>
      <c r="P78" s="81"/>
      <c r="Q78" s="142"/>
      <c r="R78" s="141"/>
      <c r="S78" s="142"/>
    </row>
    <row r="79" spans="1:19" s="3" customFormat="1" ht="18" customHeight="1" x14ac:dyDescent="0.2">
      <c r="A79" s="116"/>
      <c r="B79" s="154"/>
      <c r="D79" s="80"/>
      <c r="G79" s="160" t="s">
        <v>60</v>
      </c>
      <c r="P79" s="81"/>
      <c r="Q79" s="142"/>
      <c r="R79" s="141"/>
      <c r="S79" s="142"/>
    </row>
    <row r="80" spans="1:19" s="3" customFormat="1" ht="18" customHeight="1" x14ac:dyDescent="0.2">
      <c r="A80" s="116"/>
      <c r="B80" s="154"/>
      <c r="D80" s="80"/>
      <c r="G80" s="160" t="s">
        <v>148</v>
      </c>
      <c r="P80" s="81"/>
      <c r="Q80" s="142"/>
      <c r="R80" s="141"/>
      <c r="S80" s="142"/>
    </row>
    <row r="81" spans="1:20" ht="8.65" customHeight="1" x14ac:dyDescent="0.3">
      <c r="A81" s="125"/>
      <c r="B81" s="126"/>
      <c r="D81" s="89"/>
      <c r="E81" s="90"/>
      <c r="F81" s="90"/>
      <c r="G81" s="132"/>
      <c r="H81" s="90"/>
      <c r="I81" s="90"/>
      <c r="J81" s="90"/>
      <c r="K81" s="90"/>
      <c r="L81" s="90"/>
      <c r="M81" s="91"/>
      <c r="N81" s="91"/>
      <c r="O81" s="90"/>
      <c r="P81" s="88"/>
      <c r="Q81" s="87"/>
      <c r="R81" s="143"/>
      <c r="S81" s="144"/>
    </row>
    <row r="82" spans="1:20" ht="8.65" customHeight="1" x14ac:dyDescent="0.3">
      <c r="A82" s="466"/>
      <c r="B82" s="467"/>
      <c r="D82" s="414"/>
      <c r="E82" s="414"/>
      <c r="F82" s="414"/>
      <c r="G82" s="468"/>
      <c r="H82" s="414"/>
      <c r="I82" s="414"/>
      <c r="J82" s="414"/>
      <c r="K82" s="414"/>
      <c r="L82" s="414"/>
      <c r="M82" s="469"/>
      <c r="N82" s="469"/>
      <c r="O82" s="414"/>
      <c r="P82" s="414"/>
      <c r="Q82" s="414"/>
      <c r="R82" s="470"/>
      <c r="S82" s="501"/>
    </row>
    <row r="83" spans="1:20" ht="18" customHeight="1" x14ac:dyDescent="0.3">
      <c r="A83" s="466"/>
      <c r="B83" s="467"/>
      <c r="D83" s="414"/>
      <c r="E83" s="414"/>
      <c r="F83" s="414"/>
      <c r="G83" s="468"/>
      <c r="H83" s="414"/>
      <c r="I83" s="414"/>
      <c r="J83" s="414"/>
      <c r="K83" s="414"/>
      <c r="L83" s="414"/>
      <c r="M83" s="469"/>
      <c r="N83" s="469"/>
      <c r="O83" s="414"/>
      <c r="P83" s="414"/>
      <c r="Q83" s="414"/>
      <c r="R83" s="470"/>
      <c r="S83" s="470"/>
    </row>
    <row r="84" spans="1:20" ht="18" customHeight="1" x14ac:dyDescent="0.3">
      <c r="A84" s="466"/>
      <c r="B84" s="467"/>
      <c r="D84" s="414"/>
      <c r="E84" s="414"/>
      <c r="F84" s="414"/>
      <c r="G84" s="468"/>
      <c r="H84" s="414"/>
      <c r="I84" s="414"/>
      <c r="J84" s="414"/>
      <c r="K84" s="414"/>
      <c r="L84" s="414"/>
      <c r="M84" s="469"/>
      <c r="N84" s="469"/>
      <c r="O84" s="414"/>
      <c r="P84" s="414"/>
      <c r="Q84" s="414"/>
      <c r="R84" s="470"/>
      <c r="S84" s="470"/>
    </row>
    <row r="85" spans="1:20" ht="20.25" x14ac:dyDescent="0.3">
      <c r="A85" s="466"/>
      <c r="B85" s="467"/>
      <c r="D85" s="414"/>
      <c r="E85" s="414"/>
      <c r="F85" s="414"/>
      <c r="G85" s="468"/>
      <c r="H85" s="414"/>
      <c r="I85" s="414"/>
      <c r="J85" s="414"/>
      <c r="K85" s="414"/>
      <c r="L85" s="414"/>
      <c r="M85" s="469"/>
      <c r="N85" s="469"/>
      <c r="O85" s="414"/>
      <c r="P85" s="414"/>
      <c r="Q85" s="414"/>
      <c r="R85" s="470"/>
      <c r="S85" s="470"/>
      <c r="T85" s="414"/>
    </row>
    <row r="86" spans="1:20" ht="13.5" customHeight="1" x14ac:dyDescent="0.3">
      <c r="A86" s="466"/>
      <c r="B86" s="467"/>
      <c r="D86" s="414"/>
      <c r="E86" s="414"/>
      <c r="F86" s="414"/>
      <c r="G86" s="468"/>
      <c r="H86" s="414"/>
      <c r="I86" s="414"/>
      <c r="J86" s="414"/>
      <c r="K86" s="414"/>
      <c r="L86" s="414"/>
      <c r="M86" s="469"/>
      <c r="N86" s="469"/>
      <c r="O86" s="414"/>
      <c r="P86" s="414"/>
      <c r="Q86" s="414"/>
      <c r="R86" s="470"/>
      <c r="S86" s="470"/>
    </row>
    <row r="87" spans="1:20" ht="4.5" customHeight="1" x14ac:dyDescent="0.3">
      <c r="A87" s="466"/>
      <c r="B87" s="467"/>
      <c r="D87" s="414"/>
      <c r="E87" s="414"/>
      <c r="F87" s="414"/>
      <c r="G87" s="468"/>
      <c r="H87" s="414"/>
      <c r="I87" s="414"/>
      <c r="J87" s="414"/>
      <c r="K87" s="414"/>
      <c r="L87" s="414"/>
      <c r="M87" s="469"/>
      <c r="N87" s="469"/>
      <c r="O87" s="414"/>
      <c r="P87" s="414"/>
      <c r="Q87" s="414"/>
      <c r="R87" s="141"/>
      <c r="S87" s="142"/>
    </row>
    <row r="88" spans="1:20" ht="20.25" x14ac:dyDescent="0.2">
      <c r="A88" s="18" t="s">
        <v>142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567">
        <v>45135</v>
      </c>
      <c r="S88" s="568"/>
    </row>
    <row r="89" spans="1:20" ht="5.25" customHeight="1" x14ac:dyDescent="0.2">
      <c r="A89" s="15"/>
    </row>
    <row r="90" spans="1:20" ht="18" x14ac:dyDescent="0.2">
      <c r="A90" s="14" t="s">
        <v>12</v>
      </c>
      <c r="B90" s="6"/>
      <c r="C90" s="86"/>
      <c r="D90" s="86"/>
      <c r="E90" s="86"/>
      <c r="F90" s="86"/>
      <c r="G90" s="229" t="str">
        <f>G4</f>
        <v>Comune di Bellinzona quartiere di Giubiasco</v>
      </c>
      <c r="H90" s="110"/>
      <c r="I90" s="110"/>
      <c r="J90" s="110"/>
      <c r="K90" s="110"/>
      <c r="L90" s="110"/>
      <c r="M90" s="110"/>
      <c r="N90" s="110"/>
      <c r="O90" s="585" t="s">
        <v>227</v>
      </c>
      <c r="P90" s="585"/>
      <c r="Q90" s="585"/>
      <c r="R90" s="585"/>
      <c r="S90" s="586"/>
    </row>
    <row r="91" spans="1:20" ht="18" x14ac:dyDescent="0.2">
      <c r="A91" s="97"/>
      <c r="B91" s="24"/>
      <c r="C91" s="98"/>
      <c r="D91" s="98"/>
      <c r="E91" s="98"/>
      <c r="F91" s="98"/>
      <c r="G91" s="182" t="str">
        <f>G5</f>
        <v>Riorganizzazione del nodo intermodale alla fermata ferroviaria di Giubiasco</v>
      </c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569" t="s">
        <v>124</v>
      </c>
      <c r="S91" s="570"/>
    </row>
    <row r="92" spans="1:20" ht="15" x14ac:dyDescent="0.2">
      <c r="A92" s="7"/>
      <c r="B92" s="8"/>
      <c r="C92" s="12"/>
      <c r="D92" s="12"/>
      <c r="E92" s="12"/>
      <c r="F92" s="12"/>
      <c r="G92" s="356" t="s">
        <v>244</v>
      </c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9"/>
    </row>
    <row r="93" spans="1:20" ht="20.25" x14ac:dyDescent="0.3">
      <c r="A93" s="466"/>
      <c r="B93" s="467"/>
      <c r="D93" s="414"/>
      <c r="E93" s="414"/>
      <c r="F93" s="414"/>
      <c r="G93" s="468"/>
      <c r="H93" s="414"/>
      <c r="I93" s="414"/>
      <c r="J93" s="414"/>
      <c r="K93" s="414"/>
      <c r="L93" s="414"/>
      <c r="M93" s="469"/>
      <c r="N93" s="469"/>
      <c r="O93" s="414"/>
      <c r="P93" s="414"/>
      <c r="Q93" s="4"/>
      <c r="R93" s="470"/>
      <c r="S93" s="502"/>
    </row>
    <row r="94" spans="1:20" ht="20.25" x14ac:dyDescent="0.3">
      <c r="A94" s="466"/>
      <c r="B94" s="467"/>
      <c r="D94" s="414"/>
      <c r="E94" s="414"/>
      <c r="F94" s="414"/>
      <c r="G94" s="468"/>
      <c r="H94" s="414"/>
      <c r="I94" s="414"/>
      <c r="J94" s="414"/>
      <c r="K94" s="414"/>
      <c r="L94" s="414"/>
      <c r="M94" s="469"/>
      <c r="N94" s="469"/>
      <c r="O94" s="414"/>
      <c r="P94" s="414"/>
      <c r="Q94" s="414"/>
      <c r="R94" s="470"/>
      <c r="S94" s="470"/>
    </row>
    <row r="95" spans="1:20" s="3" customFormat="1" ht="7.5" customHeight="1" x14ac:dyDescent="0.2">
      <c r="A95" s="74"/>
      <c r="B95" s="120"/>
      <c r="G95" s="128"/>
      <c r="Q95" s="477"/>
      <c r="R95" s="486"/>
      <c r="S95" s="503"/>
    </row>
    <row r="96" spans="1:20" ht="7.5" customHeight="1" x14ac:dyDescent="0.3">
      <c r="A96" s="121"/>
      <c r="B96" s="122"/>
      <c r="C96" s="414"/>
      <c r="D96" s="78"/>
      <c r="E96" s="79"/>
      <c r="F96" s="79"/>
      <c r="G96" s="130"/>
      <c r="H96" s="79"/>
      <c r="I96" s="79"/>
      <c r="J96" s="79"/>
      <c r="K96" s="79"/>
      <c r="L96" s="79"/>
      <c r="M96" s="79"/>
      <c r="N96" s="79"/>
      <c r="O96" s="79"/>
      <c r="P96" s="77"/>
      <c r="Q96" s="414"/>
      <c r="R96" s="140"/>
      <c r="S96" s="122"/>
    </row>
    <row r="97" spans="1:19" s="3" customFormat="1" ht="24" customHeight="1" x14ac:dyDescent="0.2">
      <c r="A97" s="116">
        <v>33</v>
      </c>
      <c r="B97" s="403" t="s">
        <v>245</v>
      </c>
      <c r="C97" s="477"/>
      <c r="D97" s="80"/>
      <c r="E97" s="477"/>
      <c r="F97" s="477"/>
      <c r="G97" s="486" t="s">
        <v>107</v>
      </c>
      <c r="H97" s="477"/>
      <c r="I97" s="477"/>
      <c r="J97" s="477"/>
      <c r="K97" s="477"/>
      <c r="L97" s="477"/>
      <c r="M97" s="477"/>
      <c r="N97" s="477"/>
      <c r="O97" s="477"/>
      <c r="P97" s="81"/>
      <c r="Q97" s="470" t="s">
        <v>23</v>
      </c>
      <c r="R97" s="588"/>
      <c r="S97" s="589"/>
    </row>
    <row r="98" spans="1:19" s="3" customFormat="1" ht="18" customHeight="1" x14ac:dyDescent="0.2">
      <c r="A98" s="116"/>
      <c r="B98" s="154" t="s">
        <v>51</v>
      </c>
      <c r="C98" s="477"/>
      <c r="D98" s="80"/>
      <c r="E98" s="396" t="s">
        <v>13</v>
      </c>
      <c r="F98" s="477"/>
      <c r="G98" s="488" t="s">
        <v>233</v>
      </c>
      <c r="H98" s="477"/>
      <c r="I98" s="477"/>
      <c r="J98" s="477"/>
      <c r="K98" s="477"/>
      <c r="L98" s="477"/>
      <c r="M98" s="477"/>
      <c r="N98" s="477"/>
      <c r="O98" s="477"/>
      <c r="P98" s="81"/>
      <c r="Q98" s="470"/>
      <c r="R98" s="141"/>
      <c r="S98" s="142"/>
    </row>
    <row r="99" spans="1:19" s="3" customFormat="1" ht="3.75" customHeight="1" x14ac:dyDescent="0.2">
      <c r="A99" s="116"/>
      <c r="B99" s="154"/>
      <c r="C99" s="477"/>
      <c r="D99" s="80"/>
      <c r="E99" s="489"/>
      <c r="F99" s="477"/>
      <c r="G99" s="488"/>
      <c r="H99" s="477"/>
      <c r="I99" s="477"/>
      <c r="J99" s="477"/>
      <c r="K99" s="477"/>
      <c r="L99" s="477"/>
      <c r="M99" s="477"/>
      <c r="N99" s="477"/>
      <c r="O99" s="477"/>
      <c r="P99" s="81"/>
      <c r="Q99" s="470"/>
      <c r="R99" s="141"/>
      <c r="S99" s="142"/>
    </row>
    <row r="100" spans="1:19" s="3" customFormat="1" ht="18" customHeight="1" x14ac:dyDescent="0.2">
      <c r="A100" s="116"/>
      <c r="B100" s="154" t="s">
        <v>42</v>
      </c>
      <c r="C100" s="477"/>
      <c r="D100" s="80"/>
      <c r="E100" s="396" t="s">
        <v>13</v>
      </c>
      <c r="F100" s="477"/>
      <c r="G100" s="488" t="s">
        <v>144</v>
      </c>
      <c r="H100" s="477"/>
      <c r="I100" s="477"/>
      <c r="J100" s="477"/>
      <c r="K100" s="477"/>
      <c r="L100" s="477"/>
      <c r="M100" s="477"/>
      <c r="N100" s="477"/>
      <c r="O100" s="477"/>
      <c r="P100" s="81"/>
      <c r="Q100" s="470"/>
      <c r="R100" s="141"/>
      <c r="S100" s="142"/>
    </row>
    <row r="101" spans="1:19" s="3" customFormat="1" ht="3.75" customHeight="1" x14ac:dyDescent="0.2">
      <c r="A101" s="116"/>
      <c r="B101" s="154"/>
      <c r="C101" s="477"/>
      <c r="D101" s="80"/>
      <c r="E101" s="489"/>
      <c r="F101" s="477"/>
      <c r="G101" s="488"/>
      <c r="H101" s="477"/>
      <c r="I101" s="477"/>
      <c r="J101" s="477"/>
      <c r="K101" s="477"/>
      <c r="L101" s="477"/>
      <c r="M101" s="477"/>
      <c r="N101" s="477"/>
      <c r="O101" s="477"/>
      <c r="P101" s="81"/>
      <c r="Q101" s="470"/>
      <c r="R101" s="141"/>
      <c r="S101" s="142"/>
    </row>
    <row r="102" spans="1:19" s="3" customFormat="1" ht="18" customHeight="1" x14ac:dyDescent="0.2">
      <c r="A102" s="116"/>
      <c r="B102" s="154" t="s">
        <v>43</v>
      </c>
      <c r="C102" s="477"/>
      <c r="D102" s="80"/>
      <c r="E102" s="396" t="s">
        <v>13</v>
      </c>
      <c r="F102" s="477"/>
      <c r="G102" s="488" t="s">
        <v>198</v>
      </c>
      <c r="H102" s="477"/>
      <c r="I102" s="477"/>
      <c r="J102" s="477"/>
      <c r="K102" s="477"/>
      <c r="L102" s="477"/>
      <c r="M102" s="477"/>
      <c r="N102" s="477"/>
      <c r="O102" s="477"/>
      <c r="P102" s="81"/>
      <c r="Q102" s="470"/>
      <c r="R102" s="141"/>
      <c r="S102" s="142"/>
    </row>
    <row r="103" spans="1:19" s="3" customFormat="1" ht="5.25" customHeight="1" x14ac:dyDescent="0.2">
      <c r="A103" s="116"/>
      <c r="B103" s="154"/>
      <c r="C103" s="477"/>
      <c r="D103" s="80"/>
      <c r="E103" s="489"/>
      <c r="F103" s="477"/>
      <c r="G103" s="488"/>
      <c r="H103" s="477"/>
      <c r="I103" s="477"/>
      <c r="J103" s="477"/>
      <c r="K103" s="477"/>
      <c r="L103" s="477"/>
      <c r="M103" s="477"/>
      <c r="N103" s="477"/>
      <c r="O103" s="477"/>
      <c r="P103" s="81"/>
      <c r="Q103" s="470"/>
      <c r="R103" s="141"/>
      <c r="S103" s="142"/>
    </row>
    <row r="104" spans="1:19" ht="16.5" customHeight="1" x14ac:dyDescent="0.3">
      <c r="A104" s="123"/>
      <c r="B104" s="154" t="s">
        <v>44</v>
      </c>
      <c r="C104" s="414"/>
      <c r="D104" s="42"/>
      <c r="E104" s="396" t="s">
        <v>13</v>
      </c>
      <c r="F104" s="414"/>
      <c r="G104" s="490" t="s">
        <v>235</v>
      </c>
      <c r="H104" s="414"/>
      <c r="I104" s="414"/>
      <c r="J104" s="491"/>
      <c r="K104" s="414"/>
      <c r="L104" s="414"/>
      <c r="M104" s="413"/>
      <c r="N104" s="413"/>
      <c r="O104" s="414"/>
      <c r="P104" s="87"/>
      <c r="Q104" s="470"/>
      <c r="R104" s="141"/>
      <c r="S104" s="142"/>
    </row>
    <row r="105" spans="1:19" ht="5.25" customHeight="1" x14ac:dyDescent="0.2">
      <c r="A105" s="116"/>
      <c r="B105" s="154"/>
      <c r="C105" s="477"/>
      <c r="D105" s="80"/>
      <c r="E105" s="489"/>
      <c r="F105" s="477"/>
      <c r="G105" s="488"/>
      <c r="H105" s="477"/>
      <c r="I105" s="477"/>
      <c r="J105" s="477"/>
      <c r="K105" s="477"/>
      <c r="L105" s="477"/>
      <c r="M105" s="477"/>
      <c r="N105" s="477"/>
      <c r="O105" s="477"/>
      <c r="P105" s="81"/>
      <c r="Q105" s="470"/>
      <c r="R105" s="141"/>
      <c r="S105" s="142"/>
    </row>
    <row r="106" spans="1:19" ht="18" customHeight="1" x14ac:dyDescent="0.3">
      <c r="A106" s="123"/>
      <c r="B106" s="154" t="s">
        <v>47</v>
      </c>
      <c r="C106" s="414"/>
      <c r="D106" s="42"/>
      <c r="E106" s="396" t="s">
        <v>13</v>
      </c>
      <c r="F106" s="414"/>
      <c r="G106" s="490" t="s">
        <v>266</v>
      </c>
      <c r="H106" s="414"/>
      <c r="I106" s="414"/>
      <c r="J106" s="491"/>
      <c r="K106" s="414"/>
      <c r="L106" s="414"/>
      <c r="M106" s="413"/>
      <c r="N106" s="413"/>
      <c r="O106" s="414"/>
      <c r="P106" s="87"/>
      <c r="Q106" s="470"/>
      <c r="R106" s="141"/>
      <c r="S106" s="142"/>
    </row>
    <row r="107" spans="1:19" ht="7.5" customHeight="1" x14ac:dyDescent="0.3">
      <c r="A107" s="125"/>
      <c r="B107" s="492"/>
      <c r="C107" s="414"/>
      <c r="D107" s="89"/>
      <c r="E107" s="90"/>
      <c r="F107" s="90"/>
      <c r="G107" s="351"/>
      <c r="H107" s="90"/>
      <c r="I107" s="90"/>
      <c r="J107" s="95"/>
      <c r="K107" s="90"/>
      <c r="L107" s="90"/>
      <c r="M107" s="96"/>
      <c r="N107" s="96"/>
      <c r="O107" s="90"/>
      <c r="P107" s="88"/>
      <c r="Q107" s="470"/>
      <c r="R107" s="143"/>
      <c r="S107" s="144"/>
    </row>
    <row r="108" spans="1:19" ht="7.5" customHeight="1" x14ac:dyDescent="0.3">
      <c r="A108" s="466"/>
      <c r="B108" s="487"/>
      <c r="C108" s="414"/>
      <c r="D108" s="414"/>
      <c r="E108" s="414"/>
      <c r="F108" s="414"/>
      <c r="G108" s="490"/>
      <c r="H108" s="414"/>
      <c r="I108" s="414"/>
      <c r="J108" s="491"/>
      <c r="K108" s="414"/>
      <c r="L108" s="414"/>
      <c r="M108" s="413"/>
      <c r="N108" s="413"/>
      <c r="O108" s="414"/>
      <c r="P108" s="414"/>
      <c r="Q108" s="470"/>
      <c r="R108" s="470"/>
      <c r="S108" s="470"/>
    </row>
    <row r="109" spans="1:19" ht="7.5" customHeight="1" x14ac:dyDescent="0.3">
      <c r="A109" s="419"/>
      <c r="B109" s="420"/>
      <c r="C109" s="421"/>
      <c r="D109" s="422"/>
      <c r="E109" s="423"/>
      <c r="F109" s="423"/>
      <c r="G109" s="424"/>
      <c r="H109" s="423"/>
      <c r="I109" s="423"/>
      <c r="J109" s="425"/>
      <c r="K109" s="423"/>
      <c r="L109" s="423"/>
      <c r="M109" s="426"/>
      <c r="N109" s="426"/>
      <c r="O109" s="423"/>
      <c r="P109" s="427"/>
      <c r="Q109" s="421"/>
      <c r="R109" s="454"/>
      <c r="S109" s="420"/>
    </row>
    <row r="110" spans="1:19" ht="20.25" x14ac:dyDescent="0.2">
      <c r="A110" s="410">
        <v>33</v>
      </c>
      <c r="B110" s="431" t="s">
        <v>264</v>
      </c>
      <c r="C110" s="432"/>
      <c r="D110" s="433"/>
      <c r="E110" s="432"/>
      <c r="F110" s="432"/>
      <c r="G110" s="435" t="s">
        <v>255</v>
      </c>
      <c r="H110" s="432"/>
      <c r="I110" s="432"/>
      <c r="J110" s="432"/>
      <c r="K110" s="432"/>
      <c r="L110" s="432"/>
      <c r="M110" s="432"/>
      <c r="N110" s="432"/>
      <c r="O110" s="432"/>
      <c r="P110" s="436"/>
      <c r="Q110" s="428" t="s">
        <v>23</v>
      </c>
      <c r="R110" s="588"/>
      <c r="S110" s="589"/>
    </row>
    <row r="111" spans="1:19" ht="7.5" customHeight="1" x14ac:dyDescent="0.3">
      <c r="A111" s="437"/>
      <c r="B111" s="438"/>
      <c r="C111" s="421"/>
      <c r="D111" s="439"/>
      <c r="E111" s="421"/>
      <c r="F111" s="421"/>
      <c r="G111" s="440"/>
      <c r="H111" s="421"/>
      <c r="I111" s="421"/>
      <c r="J111" s="421"/>
      <c r="K111" s="421"/>
      <c r="L111" s="421"/>
      <c r="M111" s="441"/>
      <c r="N111" s="441"/>
      <c r="O111" s="421"/>
      <c r="P111" s="442"/>
      <c r="Q111" s="443"/>
      <c r="R111" s="407"/>
      <c r="S111" s="408"/>
    </row>
    <row r="112" spans="1:19" ht="20.25" x14ac:dyDescent="0.2">
      <c r="A112" s="410"/>
      <c r="B112" s="447">
        <v>1</v>
      </c>
      <c r="C112" s="432"/>
      <c r="D112" s="433"/>
      <c r="E112" s="396" t="s">
        <v>13</v>
      </c>
      <c r="F112" s="432"/>
      <c r="G112" s="450" t="s">
        <v>256</v>
      </c>
      <c r="H112" s="432"/>
      <c r="I112" s="432"/>
      <c r="J112" s="432"/>
      <c r="K112" s="432"/>
      <c r="L112" s="432"/>
      <c r="M112" s="432"/>
      <c r="N112" s="432"/>
      <c r="O112" s="432"/>
      <c r="P112" s="436"/>
      <c r="Q112" s="428"/>
      <c r="R112" s="407"/>
      <c r="S112" s="408"/>
    </row>
    <row r="113" spans="1:21" ht="5.25" customHeight="1" x14ac:dyDescent="0.3">
      <c r="A113" s="437"/>
      <c r="B113" s="438"/>
      <c r="C113" s="421"/>
      <c r="D113" s="439"/>
      <c r="E113" s="434"/>
      <c r="F113" s="432"/>
      <c r="G113" s="450"/>
      <c r="H113" s="432"/>
      <c r="I113" s="432"/>
      <c r="J113" s="432"/>
      <c r="K113" s="432"/>
      <c r="L113" s="432"/>
      <c r="M113" s="432"/>
      <c r="N113" s="432"/>
      <c r="O113" s="432"/>
      <c r="P113" s="436"/>
      <c r="Q113" s="443"/>
      <c r="R113" s="407"/>
      <c r="S113" s="408"/>
    </row>
    <row r="114" spans="1:21" ht="20.25" x14ac:dyDescent="0.2">
      <c r="A114" s="410"/>
      <c r="B114" s="447">
        <v>2</v>
      </c>
      <c r="C114" s="432"/>
      <c r="D114" s="433"/>
      <c r="E114" s="396" t="s">
        <v>13</v>
      </c>
      <c r="F114" s="432"/>
      <c r="G114" s="450" t="s">
        <v>257</v>
      </c>
      <c r="H114" s="432"/>
      <c r="I114" s="432"/>
      <c r="J114" s="432"/>
      <c r="K114" s="432"/>
      <c r="L114" s="432"/>
      <c r="M114" s="432"/>
      <c r="N114" s="432"/>
      <c r="O114" s="432"/>
      <c r="P114" s="436"/>
      <c r="Q114" s="428"/>
      <c r="R114" s="407"/>
      <c r="S114" s="408"/>
    </row>
    <row r="115" spans="1:21" ht="7.5" customHeight="1" x14ac:dyDescent="0.3">
      <c r="A115" s="456"/>
      <c r="B115" s="457"/>
      <c r="C115" s="421"/>
      <c r="D115" s="458"/>
      <c r="E115" s="459"/>
      <c r="F115" s="459"/>
      <c r="G115" s="460"/>
      <c r="H115" s="459"/>
      <c r="I115" s="459"/>
      <c r="J115" s="459"/>
      <c r="K115" s="459"/>
      <c r="L115" s="459"/>
      <c r="M115" s="461"/>
      <c r="N115" s="461"/>
      <c r="O115" s="459"/>
      <c r="P115" s="462"/>
      <c r="Q115" s="421"/>
      <c r="R115" s="465"/>
      <c r="S115" s="463"/>
    </row>
    <row r="116" spans="1:21" ht="7.5" customHeight="1" x14ac:dyDescent="0.3">
      <c r="A116" s="441"/>
      <c r="B116" s="421"/>
      <c r="C116" s="421"/>
      <c r="D116" s="421"/>
      <c r="E116" s="421"/>
      <c r="F116" s="421"/>
      <c r="G116" s="421"/>
      <c r="H116" s="421"/>
      <c r="I116" s="421"/>
      <c r="J116" s="421"/>
      <c r="K116" s="421"/>
      <c r="L116" s="421"/>
      <c r="M116" s="441"/>
      <c r="N116" s="441"/>
      <c r="O116" s="482"/>
      <c r="P116" s="483"/>
      <c r="Q116" s="483"/>
      <c r="R116" s="484"/>
      <c r="S116" s="485"/>
    </row>
    <row r="117" spans="1:21" ht="7.5" customHeight="1" x14ac:dyDescent="0.3">
      <c r="A117" s="466"/>
      <c r="B117" s="467"/>
      <c r="D117" s="414"/>
      <c r="E117" s="414"/>
      <c r="F117" s="414"/>
      <c r="G117" s="468"/>
      <c r="H117" s="414"/>
      <c r="I117" s="414"/>
      <c r="J117" s="414"/>
      <c r="K117" s="414"/>
      <c r="L117" s="414"/>
      <c r="M117" s="469"/>
      <c r="N117" s="469"/>
      <c r="O117" s="414"/>
      <c r="P117" s="414"/>
      <c r="Q117" s="414"/>
      <c r="R117" s="470"/>
      <c r="S117" s="470"/>
    </row>
    <row r="118" spans="1:21" ht="20.25" x14ac:dyDescent="0.3">
      <c r="A118" s="466"/>
      <c r="B118" s="467"/>
      <c r="D118" s="414"/>
      <c r="E118" s="414"/>
      <c r="F118" s="414"/>
      <c r="G118" s="468"/>
      <c r="H118" s="414"/>
      <c r="I118" s="414"/>
      <c r="J118" s="414"/>
      <c r="K118" s="414"/>
      <c r="L118" s="414"/>
      <c r="M118" s="469"/>
      <c r="N118" s="469"/>
      <c r="O118" s="414"/>
      <c r="P118" s="414"/>
      <c r="Q118" s="414"/>
      <c r="R118" s="470"/>
      <c r="S118" s="470"/>
    </row>
    <row r="119" spans="1:21" ht="24" customHeight="1" x14ac:dyDescent="0.3">
      <c r="A119" s="1"/>
      <c r="M119" s="1"/>
      <c r="N119" s="1"/>
      <c r="O119" s="23"/>
      <c r="P119" s="22"/>
      <c r="Q119" s="416"/>
      <c r="R119" s="161"/>
      <c r="S119" s="134"/>
      <c r="U119" s="190" t="str">
        <f>R121</f>
        <v xml:space="preserve"> </v>
      </c>
    </row>
    <row r="120" spans="1:21" ht="16.5" customHeight="1" x14ac:dyDescent="0.2">
      <c r="N120" s="58"/>
      <c r="O120" s="59"/>
      <c r="P120" s="58"/>
      <c r="Q120" s="136"/>
      <c r="R120" s="147"/>
      <c r="S120" s="148"/>
    </row>
    <row r="121" spans="1:21" ht="16.5" customHeight="1" x14ac:dyDescent="0.3">
      <c r="A121" s="571" t="s">
        <v>11</v>
      </c>
      <c r="B121" s="571"/>
      <c r="G121" s="108" t="s">
        <v>29</v>
      </c>
      <c r="J121" s="171">
        <v>33</v>
      </c>
      <c r="K121" s="85" t="s">
        <v>62</v>
      </c>
      <c r="N121" s="58"/>
      <c r="O121" s="60"/>
      <c r="P121" s="58"/>
      <c r="Q121" s="137" t="s">
        <v>23</v>
      </c>
      <c r="R121" s="590" t="str">
        <f>IF(SUM(R97+R76+R60+R49+R69+R18+R110)=0," ",SUM(R97+R76+R60+R49+R69+R18+R110))</f>
        <v xml:space="preserve"> </v>
      </c>
      <c r="S121" s="591"/>
    </row>
    <row r="122" spans="1:21" ht="22.9" customHeight="1" x14ac:dyDescent="0.2">
      <c r="N122" s="58"/>
      <c r="O122" s="60"/>
      <c r="P122" s="58"/>
      <c r="Q122" s="60"/>
      <c r="R122" s="103"/>
      <c r="S122" s="104"/>
    </row>
    <row r="123" spans="1:21" ht="12.75" customHeight="1" x14ac:dyDescent="0.2">
      <c r="A123" s="15"/>
      <c r="R123" s="105"/>
      <c r="S123" s="106"/>
    </row>
    <row r="124" spans="1:21" s="21" customFormat="1" ht="21.4" customHeight="1" x14ac:dyDescent="0.2">
      <c r="A124" s="17"/>
      <c r="B124"/>
      <c r="C124"/>
      <c r="D124"/>
      <c r="E124"/>
      <c r="F124"/>
      <c r="G124"/>
      <c r="H124"/>
      <c r="I124"/>
      <c r="J124"/>
      <c r="K124" s="2"/>
      <c r="L124"/>
      <c r="M124"/>
      <c r="N124"/>
      <c r="O124"/>
      <c r="P124"/>
      <c r="Q124" s="190"/>
      <c r="R124" t="s">
        <v>32</v>
      </c>
      <c r="S124"/>
    </row>
    <row r="125" spans="1:21" ht="20.25" customHeight="1" x14ac:dyDescent="0.2">
      <c r="K125" s="20"/>
      <c r="R125" s="109" t="s">
        <v>31</v>
      </c>
      <c r="T125" s="37"/>
    </row>
    <row r="126" spans="1:21" ht="18.75" customHeight="1" x14ac:dyDescent="0.2">
      <c r="A126" s="61"/>
      <c r="B126" s="21"/>
      <c r="C126" s="21"/>
      <c r="D126" s="21"/>
      <c r="E126" s="21"/>
      <c r="F126" s="21"/>
      <c r="G126" s="61"/>
      <c r="H126" s="21"/>
      <c r="I126" s="61"/>
      <c r="J126" s="21"/>
      <c r="K126" s="61"/>
      <c r="L126" s="61"/>
      <c r="M126" s="20"/>
      <c r="N126" s="20"/>
      <c r="O126" s="21"/>
      <c r="P126" s="21"/>
      <c r="Q126" s="21"/>
      <c r="R126" s="21"/>
      <c r="S126" s="21"/>
      <c r="T126" s="16"/>
    </row>
    <row r="127" spans="1:21" ht="18" customHeight="1" x14ac:dyDescent="0.2">
      <c r="A127" s="111" t="s">
        <v>184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111"/>
      <c r="O127" s="3"/>
      <c r="P127" s="3"/>
      <c r="Q127" s="35"/>
      <c r="R127" s="36"/>
      <c r="S127" s="36"/>
    </row>
    <row r="128" spans="1:21" ht="18" customHeight="1" x14ac:dyDescent="0.2">
      <c r="A128" s="111" t="s">
        <v>183</v>
      </c>
      <c r="Q128" s="38"/>
      <c r="S128" s="25"/>
    </row>
    <row r="129" spans="1:19" ht="18" customHeight="1" x14ac:dyDescent="0.25">
      <c r="A129" s="32"/>
      <c r="B129" s="43"/>
      <c r="C129" s="43"/>
      <c r="D129" s="43"/>
      <c r="E129" s="43"/>
      <c r="F129" s="43"/>
      <c r="G129" s="43"/>
      <c r="H129" s="43"/>
      <c r="I129" s="43"/>
      <c r="K129" s="63"/>
      <c r="L129" s="64"/>
      <c r="M129" s="50"/>
      <c r="N129" s="64"/>
      <c r="O129" s="5"/>
      <c r="P129" s="43"/>
      <c r="Q129" s="43"/>
      <c r="R129" s="43"/>
      <c r="S129" s="43"/>
    </row>
    <row r="130" spans="1:19" ht="18" customHeight="1" x14ac:dyDescent="0.25">
      <c r="A130" s="32"/>
      <c r="B130" s="43"/>
      <c r="C130" s="43"/>
      <c r="D130" s="43"/>
      <c r="E130" s="43"/>
      <c r="F130" s="43"/>
      <c r="G130" s="43"/>
      <c r="H130" s="43"/>
      <c r="I130" s="43"/>
      <c r="K130" s="65"/>
      <c r="L130" s="64"/>
      <c r="M130" s="5"/>
      <c r="N130" s="5"/>
      <c r="O130" s="5"/>
      <c r="P130" s="43"/>
      <c r="Q130" s="43"/>
      <c r="R130" s="43"/>
      <c r="S130" s="43"/>
    </row>
    <row r="131" spans="1:19" ht="18" customHeight="1" x14ac:dyDescent="0.25">
      <c r="A131" s="32"/>
      <c r="B131" s="43"/>
      <c r="C131" s="43"/>
      <c r="D131" s="43"/>
      <c r="E131" s="43"/>
      <c r="F131" s="43"/>
      <c r="G131" s="43"/>
      <c r="H131" s="43"/>
      <c r="I131" s="43"/>
      <c r="K131" s="63"/>
      <c r="L131" s="64"/>
      <c r="M131" s="50"/>
      <c r="N131" s="70"/>
      <c r="O131" s="5"/>
      <c r="P131" s="70"/>
      <c r="Q131" s="43"/>
      <c r="R131" s="70"/>
      <c r="S131" s="70"/>
    </row>
    <row r="132" spans="1:19" ht="5.25" customHeight="1" x14ac:dyDescent="0.25">
      <c r="A132" s="32"/>
      <c r="B132" s="43"/>
      <c r="C132" s="43"/>
      <c r="D132" s="43"/>
      <c r="E132" s="43"/>
      <c r="F132" s="43"/>
      <c r="G132" s="43"/>
      <c r="H132" s="43"/>
      <c r="I132" s="43"/>
      <c r="K132" s="66"/>
      <c r="L132" s="64"/>
      <c r="M132" s="5"/>
      <c r="N132" s="70"/>
      <c r="O132" s="5"/>
      <c r="P132" s="70"/>
      <c r="Q132" s="43"/>
      <c r="R132" s="70"/>
      <c r="S132" s="70"/>
    </row>
    <row r="133" spans="1:19" ht="18" customHeight="1" x14ac:dyDescent="0.25">
      <c r="A133" s="32"/>
      <c r="B133" s="43"/>
      <c r="C133" s="48"/>
      <c r="D133" s="48"/>
      <c r="E133" s="48"/>
      <c r="F133" s="48"/>
      <c r="G133" s="43"/>
      <c r="H133" s="43"/>
      <c r="I133" s="43"/>
      <c r="K133" s="63"/>
      <c r="L133" s="64"/>
      <c r="M133" s="5"/>
      <c r="N133" s="5"/>
      <c r="O133" s="44"/>
      <c r="P133" s="49"/>
      <c r="Q133" s="45"/>
      <c r="R133" s="45"/>
      <c r="S133" s="46"/>
    </row>
    <row r="134" spans="1:19" ht="5.25" customHeight="1" x14ac:dyDescent="0.25">
      <c r="A134" s="43"/>
      <c r="B134" s="43"/>
      <c r="C134" s="43"/>
      <c r="D134" s="43"/>
      <c r="E134" s="43"/>
      <c r="F134" s="43"/>
      <c r="G134" s="43"/>
      <c r="H134" s="43"/>
      <c r="I134" s="43"/>
      <c r="K134" s="65"/>
      <c r="L134" s="64"/>
      <c r="M134" s="5"/>
      <c r="N134" s="5"/>
      <c r="O134" s="5"/>
      <c r="P134" s="43"/>
      <c r="Q134" s="48"/>
      <c r="R134" s="48"/>
      <c r="S134" s="32"/>
    </row>
    <row r="135" spans="1:19" ht="18" customHeight="1" x14ac:dyDescent="0.25">
      <c r="A135" s="43"/>
      <c r="B135" s="43"/>
      <c r="C135" s="48"/>
      <c r="D135" s="48"/>
      <c r="E135" s="48"/>
      <c r="F135" s="48"/>
      <c r="G135" s="43"/>
      <c r="H135" s="43"/>
      <c r="I135" s="43"/>
      <c r="K135" s="63"/>
      <c r="L135" s="64"/>
      <c r="M135" s="5"/>
      <c r="N135" s="5"/>
      <c r="O135" s="44"/>
      <c r="P135" s="49"/>
      <c r="Q135" s="45"/>
      <c r="R135" s="45"/>
      <c r="S135" s="46"/>
    </row>
    <row r="136" spans="1:19" ht="15" x14ac:dyDescent="0.25">
      <c r="A136" s="43"/>
      <c r="B136" s="43"/>
      <c r="C136" s="43"/>
      <c r="D136" s="43"/>
      <c r="E136" s="43"/>
      <c r="F136" s="43"/>
      <c r="G136" s="43"/>
      <c r="H136" s="43"/>
      <c r="I136" s="43"/>
      <c r="K136" s="65"/>
      <c r="L136" s="64"/>
      <c r="M136" s="5"/>
      <c r="N136" s="5"/>
      <c r="O136" s="5"/>
      <c r="P136" s="43"/>
      <c r="Q136" s="48"/>
      <c r="R136" s="48"/>
      <c r="S136" s="32"/>
    </row>
    <row r="137" spans="1:19" ht="18" x14ac:dyDescent="0.3">
      <c r="A137" s="43"/>
      <c r="B137" s="43"/>
      <c r="C137" s="48"/>
      <c r="D137" s="48"/>
      <c r="E137" s="48"/>
      <c r="F137" s="48"/>
      <c r="G137" s="43"/>
      <c r="H137" s="43"/>
      <c r="I137" s="43"/>
      <c r="K137" s="63"/>
      <c r="L137" s="64"/>
      <c r="M137" s="5"/>
      <c r="N137" s="33"/>
      <c r="O137" s="44"/>
      <c r="P137" s="72"/>
      <c r="Q137" s="71"/>
      <c r="R137" s="45"/>
      <c r="S137" s="46"/>
    </row>
  </sheetData>
  <customSheetViews>
    <customSheetView guid="{F2BF9753-6863-490C-BD86-8F793282D7DC}" scale="60" showPageBreaks="1" fitToPage="1" hiddenColumns="1" view="pageLayout" topLeftCell="A16">
      <selection activeCell="T79" sqref="T79"/>
      <pageMargins left="0.47244094488188981" right="0.39370078740157483" top="0.59055118110236227" bottom="0.59055118110236227" header="0.51181102362204722" footer="0.51181102362204722"/>
      <pageSetup paperSize="9" scale="62" orientation="portrait" r:id="rId1"/>
      <headerFooter alignWithMargins="0"/>
    </customSheetView>
  </customSheetViews>
  <mergeCells count="20">
    <mergeCell ref="R5:S5"/>
    <mergeCell ref="R2:S2"/>
    <mergeCell ref="O4:S4"/>
    <mergeCell ref="A121:B121"/>
    <mergeCell ref="R121:S121"/>
    <mergeCell ref="R18:S18"/>
    <mergeCell ref="R37:S37"/>
    <mergeCell ref="R97:S97"/>
    <mergeCell ref="R39:S39"/>
    <mergeCell ref="R41:S41"/>
    <mergeCell ref="R49:S49"/>
    <mergeCell ref="R69:S69"/>
    <mergeCell ref="R76:S76"/>
    <mergeCell ref="R43:S43"/>
    <mergeCell ref="R45:S45"/>
    <mergeCell ref="R60:S60"/>
    <mergeCell ref="R88:S88"/>
    <mergeCell ref="O90:S90"/>
    <mergeCell ref="R91:S91"/>
    <mergeCell ref="R110:S110"/>
  </mergeCells>
  <phoneticPr fontId="0" type="noConversion"/>
  <pageMargins left="0.47244094488188981" right="0.39370078740157483" top="0.59055118110236227" bottom="0.59055118110236227" header="0.51181102362204722" footer="0.51181102362204722"/>
  <pageSetup paperSize="9" scale="65" fitToHeight="0" orientation="portrait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U112"/>
  <sheetViews>
    <sheetView view="pageLayout" topLeftCell="A100" zoomScaleNormal="90" workbookViewId="0">
      <selection activeCell="M100" sqref="M100"/>
    </sheetView>
  </sheetViews>
  <sheetFormatPr defaultRowHeight="12.75" x14ac:dyDescent="0.2"/>
  <cols>
    <col min="1" max="1" width="7.28515625" customWidth="1"/>
    <col min="2" max="2" width="6.28515625" customWidth="1"/>
    <col min="3" max="3" width="1.28515625" customWidth="1"/>
    <col min="4" max="4" width="0.85546875" customWidth="1"/>
    <col min="5" max="5" width="2.7109375" customWidth="1"/>
    <col min="6" max="6" width="0.85546875" customWidth="1"/>
    <col min="8" max="8" width="6" customWidth="1"/>
    <col min="9" max="9" width="12.7109375" customWidth="1"/>
    <col min="10" max="10" width="8.28515625" customWidth="1"/>
    <col min="11" max="11" width="7.7109375" customWidth="1"/>
    <col min="12" max="12" width="10.7109375" customWidth="1"/>
    <col min="13" max="13" width="12.7109375" customWidth="1"/>
    <col min="14" max="14" width="11.140625" customWidth="1"/>
    <col min="15" max="15" width="9.28515625" customWidth="1"/>
    <col min="16" max="16" width="22.28515625" customWidth="1"/>
    <col min="17" max="17" width="7.140625" customWidth="1"/>
    <col min="18" max="18" width="9.7109375" customWidth="1"/>
    <col min="19" max="19" width="8.140625" customWidth="1"/>
    <col min="20" max="20" width="4.7109375" customWidth="1"/>
    <col min="21" max="21" width="13.7109375" hidden="1" customWidth="1"/>
  </cols>
  <sheetData>
    <row r="1" spans="1:19" ht="4.9000000000000004" customHeight="1" x14ac:dyDescent="0.2"/>
    <row r="2" spans="1:19" ht="23.25" customHeight="1" x14ac:dyDescent="0.2">
      <c r="A2" s="18" t="s">
        <v>141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567">
        <v>45135</v>
      </c>
      <c r="S2" s="568"/>
    </row>
    <row r="3" spans="1:19" ht="5.25" customHeight="1" x14ac:dyDescent="0.2">
      <c r="A3" s="15"/>
    </row>
    <row r="4" spans="1:19" ht="19.5" customHeight="1" x14ac:dyDescent="0.2">
      <c r="A4" s="14" t="s">
        <v>12</v>
      </c>
      <c r="B4" s="6"/>
      <c r="C4" s="86"/>
      <c r="D4" s="86"/>
      <c r="E4" s="86"/>
      <c r="F4" s="86"/>
      <c r="G4" s="229" t="str">
        <f>'ONOR tempo'!D4</f>
        <v>Comune di Bellinzona quartiere di Giubiasco</v>
      </c>
      <c r="H4" s="110"/>
      <c r="I4" s="110"/>
      <c r="J4" s="110"/>
      <c r="K4" s="110"/>
      <c r="L4" s="110"/>
      <c r="M4" s="110"/>
      <c r="N4" s="563" t="s">
        <v>228</v>
      </c>
      <c r="O4" s="563"/>
      <c r="P4" s="563"/>
      <c r="Q4" s="563"/>
      <c r="R4" s="563"/>
      <c r="S4" s="564"/>
    </row>
    <row r="5" spans="1:19" ht="19.5" customHeight="1" x14ac:dyDescent="0.2">
      <c r="A5" s="97"/>
      <c r="B5" s="24"/>
      <c r="C5" s="98"/>
      <c r="D5" s="98"/>
      <c r="E5" s="98"/>
      <c r="F5" s="98"/>
      <c r="G5" s="182" t="str">
        <f>'ONOR tempo'!D5</f>
        <v>Riorganizzazione del nodo intermodale alla fermata ferroviaria di Giubiasco</v>
      </c>
      <c r="H5" s="98"/>
      <c r="I5" s="98"/>
      <c r="J5" s="98"/>
      <c r="K5" s="98"/>
      <c r="L5" s="98"/>
      <c r="M5" s="98"/>
      <c r="N5" s="98"/>
      <c r="O5" s="98"/>
      <c r="P5" s="98"/>
      <c r="Q5" s="98"/>
      <c r="R5" s="569" t="s">
        <v>125</v>
      </c>
      <c r="S5" s="570"/>
    </row>
    <row r="6" spans="1:19" ht="19.5" customHeight="1" x14ac:dyDescent="0.2">
      <c r="A6" s="7"/>
      <c r="B6" s="8"/>
      <c r="C6" s="12"/>
      <c r="D6" s="12"/>
      <c r="E6" s="12"/>
      <c r="F6" s="12"/>
      <c r="G6" s="356" t="s">
        <v>244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9"/>
    </row>
    <row r="7" spans="1:19" ht="15" customHeight="1" x14ac:dyDescent="0.2"/>
    <row r="8" spans="1:19" ht="15" customHeight="1" x14ac:dyDescent="0.2"/>
    <row r="9" spans="1:19" ht="24" customHeight="1" x14ac:dyDescent="0.25">
      <c r="A9" s="75" t="s">
        <v>19</v>
      </c>
      <c r="B9" s="163">
        <v>41</v>
      </c>
      <c r="C9" s="74"/>
      <c r="D9" s="74"/>
      <c r="E9" s="74"/>
      <c r="F9" s="74"/>
      <c r="G9" s="74" t="s">
        <v>64</v>
      </c>
      <c r="L9" s="151" t="s">
        <v>39</v>
      </c>
      <c r="M9" s="379" t="s">
        <v>103</v>
      </c>
      <c r="N9" s="380"/>
      <c r="O9" s="381"/>
      <c r="P9" s="382"/>
      <c r="Q9" s="382"/>
      <c r="R9" s="383"/>
      <c r="S9" s="383"/>
    </row>
    <row r="10" spans="1:19" ht="18" customHeight="1" x14ac:dyDescent="0.3">
      <c r="A10" s="85"/>
      <c r="G10" s="85"/>
      <c r="L10" s="151" t="s">
        <v>38</v>
      </c>
      <c r="M10" s="379" t="s">
        <v>74</v>
      </c>
      <c r="N10" s="379"/>
      <c r="O10" s="381"/>
      <c r="P10" s="382"/>
      <c r="Q10" s="382"/>
      <c r="R10" s="383"/>
      <c r="S10" s="383"/>
    </row>
    <row r="11" spans="1:19" ht="18" customHeight="1" x14ac:dyDescent="0.3">
      <c r="A11" s="85"/>
      <c r="M11" s="379" t="s">
        <v>75</v>
      </c>
      <c r="N11" s="379"/>
      <c r="O11" s="381"/>
      <c r="P11" s="382"/>
      <c r="Q11" s="382"/>
      <c r="R11" s="383"/>
      <c r="S11" s="383"/>
    </row>
    <row r="12" spans="1:19" ht="7.5" customHeight="1" x14ac:dyDescent="0.25">
      <c r="A12" s="51"/>
      <c r="M12" s="2"/>
      <c r="N12" s="2"/>
      <c r="P12" s="53"/>
      <c r="Q12" s="53"/>
      <c r="R12" s="69"/>
      <c r="S12" s="69"/>
    </row>
    <row r="13" spans="1:19" ht="22.9" customHeight="1" x14ac:dyDescent="0.25">
      <c r="A13" s="52"/>
      <c r="I13" s="53"/>
      <c r="J13" s="39"/>
      <c r="K13" s="39"/>
      <c r="L13" s="54" t="s">
        <v>21</v>
      </c>
      <c r="M13" s="379" t="s">
        <v>73</v>
      </c>
      <c r="N13" s="379"/>
      <c r="O13" s="384"/>
      <c r="P13" s="382"/>
      <c r="Q13" s="382"/>
      <c r="R13" s="383"/>
      <c r="S13" s="383"/>
    </row>
    <row r="14" spans="1:19" ht="18" customHeight="1" x14ac:dyDescent="0.25">
      <c r="J14" s="40"/>
      <c r="K14" s="40"/>
      <c r="M14" s="379"/>
      <c r="N14" s="379"/>
      <c r="O14" s="381"/>
      <c r="P14" s="382"/>
      <c r="Q14" s="382"/>
      <c r="R14" s="383"/>
      <c r="S14" s="383"/>
    </row>
    <row r="15" spans="1:19" ht="16.5" customHeight="1" x14ac:dyDescent="0.25">
      <c r="A15" s="1"/>
      <c r="Q15" s="413"/>
      <c r="R15" s="1"/>
      <c r="S15" s="55"/>
    </row>
    <row r="16" spans="1:19" ht="7.5" customHeight="1" x14ac:dyDescent="0.25">
      <c r="A16" s="76"/>
      <c r="B16" s="77"/>
      <c r="D16" s="78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7"/>
      <c r="Q16" s="87"/>
      <c r="R16" s="78"/>
      <c r="S16" s="77"/>
    </row>
    <row r="17" spans="1:19" s="3" customFormat="1" ht="24" customHeight="1" x14ac:dyDescent="0.2">
      <c r="A17" s="116">
        <v>41</v>
      </c>
      <c r="B17" s="117" t="s">
        <v>52</v>
      </c>
      <c r="D17" s="80"/>
      <c r="G17" s="74" t="s">
        <v>65</v>
      </c>
      <c r="J17" s="397" t="s">
        <v>108</v>
      </c>
      <c r="K17" s="397"/>
      <c r="P17" s="81"/>
      <c r="Q17" s="470" t="s">
        <v>23</v>
      </c>
      <c r="R17" s="594"/>
      <c r="S17" s="595"/>
    </row>
    <row r="18" spans="1:19" s="3" customFormat="1" ht="18" customHeight="1" x14ac:dyDescent="0.25">
      <c r="A18" s="116"/>
      <c r="B18" s="154" t="s">
        <v>51</v>
      </c>
      <c r="D18" s="80"/>
      <c r="E18" s="398" t="s">
        <v>13</v>
      </c>
      <c r="G18" s="195" t="s">
        <v>153</v>
      </c>
      <c r="K18" s="162"/>
      <c r="P18" s="81"/>
      <c r="Q18" s="470"/>
      <c r="R18" s="141"/>
      <c r="S18" s="142"/>
    </row>
    <row r="19" spans="1:19" s="3" customFormat="1" ht="3.75" customHeight="1" x14ac:dyDescent="0.25">
      <c r="A19" s="116"/>
      <c r="B19" s="154"/>
      <c r="D19" s="80"/>
      <c r="G19" s="131"/>
      <c r="K19" s="162"/>
      <c r="P19" s="81"/>
      <c r="Q19" s="470"/>
      <c r="R19" s="141"/>
      <c r="S19" s="142"/>
    </row>
    <row r="20" spans="1:19" s="3" customFormat="1" ht="18" customHeight="1" x14ac:dyDescent="0.2">
      <c r="A20" s="116"/>
      <c r="B20" s="154" t="s">
        <v>42</v>
      </c>
      <c r="D20" s="80"/>
      <c r="E20" s="398" t="s">
        <v>13</v>
      </c>
      <c r="G20" s="160" t="s">
        <v>154</v>
      </c>
      <c r="P20" s="81"/>
      <c r="Q20" s="470"/>
      <c r="R20" s="116"/>
      <c r="S20" s="138"/>
    </row>
    <row r="21" spans="1:19" s="3" customFormat="1" ht="3.75" customHeight="1" x14ac:dyDescent="0.2">
      <c r="A21" s="116"/>
      <c r="B21" s="154"/>
      <c r="D21" s="80"/>
      <c r="E21" s="182"/>
      <c r="G21" s="128"/>
      <c r="P21" s="81"/>
      <c r="Q21" s="470"/>
      <c r="R21" s="116"/>
      <c r="S21" s="138"/>
    </row>
    <row r="22" spans="1:19" s="3" customFormat="1" ht="18" customHeight="1" x14ac:dyDescent="0.2">
      <c r="A22" s="116"/>
      <c r="B22" s="154" t="s">
        <v>43</v>
      </c>
      <c r="D22" s="80"/>
      <c r="E22" s="398" t="s">
        <v>13</v>
      </c>
      <c r="G22" s="160" t="s">
        <v>155</v>
      </c>
      <c r="P22" s="81"/>
      <c r="Q22" s="470"/>
      <c r="R22" s="116"/>
      <c r="S22" s="138"/>
    </row>
    <row r="23" spans="1:19" s="3" customFormat="1" ht="3.75" customHeight="1" x14ac:dyDescent="0.2">
      <c r="A23" s="116"/>
      <c r="B23" s="154"/>
      <c r="D23" s="80"/>
      <c r="E23" s="182"/>
      <c r="G23" s="128"/>
      <c r="P23" s="81"/>
      <c r="Q23" s="470"/>
      <c r="R23" s="116"/>
      <c r="S23" s="138"/>
    </row>
    <row r="24" spans="1:19" s="3" customFormat="1" ht="18" customHeight="1" x14ac:dyDescent="0.2">
      <c r="A24" s="116"/>
      <c r="B24" s="154" t="s">
        <v>44</v>
      </c>
      <c r="D24" s="80"/>
      <c r="E24" s="398" t="s">
        <v>13</v>
      </c>
      <c r="G24" s="160" t="s">
        <v>156</v>
      </c>
      <c r="P24" s="81"/>
      <c r="Q24" s="470"/>
      <c r="R24" s="116"/>
      <c r="S24" s="138"/>
    </row>
    <row r="25" spans="1:19" s="3" customFormat="1" ht="3.75" customHeight="1" x14ac:dyDescent="0.2">
      <c r="A25" s="116"/>
      <c r="B25" s="154"/>
      <c r="D25" s="80"/>
      <c r="E25" s="182"/>
      <c r="G25" s="128"/>
      <c r="P25" s="81"/>
      <c r="Q25" s="470"/>
      <c r="R25" s="116"/>
      <c r="S25" s="138"/>
    </row>
    <row r="26" spans="1:19" s="3" customFormat="1" ht="18" customHeight="1" x14ac:dyDescent="0.2">
      <c r="A26" s="116"/>
      <c r="B26" s="154" t="s">
        <v>47</v>
      </c>
      <c r="D26" s="80"/>
      <c r="E26" s="398" t="s">
        <v>13</v>
      </c>
      <c r="G26" s="160" t="s">
        <v>157</v>
      </c>
      <c r="P26" s="81"/>
      <c r="Q26" s="470"/>
      <c r="R26" s="116"/>
      <c r="S26" s="138"/>
    </row>
    <row r="27" spans="1:19" s="3" customFormat="1" ht="3.75" customHeight="1" x14ac:dyDescent="0.2">
      <c r="A27" s="116"/>
      <c r="B27" s="154"/>
      <c r="D27" s="80"/>
      <c r="E27" s="182"/>
      <c r="G27" s="128"/>
      <c r="P27" s="81"/>
      <c r="Q27" s="470"/>
      <c r="R27" s="116"/>
      <c r="S27" s="138"/>
    </row>
    <row r="28" spans="1:19" s="3" customFormat="1" ht="18" customHeight="1" x14ac:dyDescent="0.2">
      <c r="A28" s="116"/>
      <c r="B28" s="154" t="s">
        <v>45</v>
      </c>
      <c r="D28" s="80"/>
      <c r="E28" s="398" t="s">
        <v>13</v>
      </c>
      <c r="G28" s="128" t="s">
        <v>41</v>
      </c>
      <c r="P28" s="81"/>
      <c r="Q28" s="470"/>
      <c r="R28" s="116"/>
      <c r="S28" s="138"/>
    </row>
    <row r="29" spans="1:19" s="3" customFormat="1" ht="3.75" customHeight="1" x14ac:dyDescent="0.2">
      <c r="A29" s="116"/>
      <c r="B29" s="154"/>
      <c r="D29" s="80"/>
      <c r="E29" s="182"/>
      <c r="G29" s="128"/>
      <c r="P29" s="81"/>
      <c r="Q29" s="470"/>
      <c r="R29" s="116"/>
      <c r="S29" s="138"/>
    </row>
    <row r="30" spans="1:19" s="3" customFormat="1" ht="18" customHeight="1" x14ac:dyDescent="0.2">
      <c r="A30" s="116"/>
      <c r="B30" s="154" t="s">
        <v>48</v>
      </c>
      <c r="D30" s="80"/>
      <c r="E30" s="398" t="s">
        <v>13</v>
      </c>
      <c r="G30" s="128" t="s">
        <v>95</v>
      </c>
      <c r="P30" s="81"/>
      <c r="Q30" s="470"/>
      <c r="R30" s="116"/>
      <c r="S30" s="138"/>
    </row>
    <row r="31" spans="1:19" s="3" customFormat="1" ht="3.75" customHeight="1" x14ac:dyDescent="0.2">
      <c r="A31" s="116"/>
      <c r="B31" s="154"/>
      <c r="D31" s="80"/>
      <c r="E31" s="182"/>
      <c r="G31" s="128"/>
      <c r="P31" s="81"/>
      <c r="Q31" s="470"/>
      <c r="R31" s="116"/>
      <c r="S31" s="138"/>
    </row>
    <row r="32" spans="1:19" s="3" customFormat="1" ht="18" customHeight="1" x14ac:dyDescent="0.2">
      <c r="A32" s="116"/>
      <c r="B32" s="154" t="s">
        <v>46</v>
      </c>
      <c r="D32" s="80"/>
      <c r="E32" s="398" t="s">
        <v>13</v>
      </c>
      <c r="G32" s="128" t="s">
        <v>97</v>
      </c>
      <c r="P32" s="81"/>
      <c r="Q32" s="470"/>
      <c r="R32" s="116"/>
      <c r="S32" s="138"/>
    </row>
    <row r="33" spans="1:19" s="3" customFormat="1" ht="3.75" customHeight="1" x14ac:dyDescent="0.2">
      <c r="A33" s="116"/>
      <c r="B33" s="154"/>
      <c r="D33" s="80"/>
      <c r="E33" s="182"/>
      <c r="G33" s="128"/>
      <c r="P33" s="81"/>
      <c r="Q33" s="470"/>
      <c r="R33" s="116"/>
      <c r="S33" s="138"/>
    </row>
    <row r="34" spans="1:19" s="3" customFormat="1" ht="18" customHeight="1" x14ac:dyDescent="0.2">
      <c r="A34" s="116"/>
      <c r="B34" s="154" t="s">
        <v>49</v>
      </c>
      <c r="D34" s="80"/>
      <c r="E34" s="398" t="s">
        <v>13</v>
      </c>
      <c r="G34" s="160" t="s">
        <v>223</v>
      </c>
      <c r="P34" s="81"/>
      <c r="Q34" s="428"/>
      <c r="R34" s="410"/>
      <c r="S34" s="411"/>
    </row>
    <row r="35" spans="1:19" s="3" customFormat="1" ht="5.25" customHeight="1" x14ac:dyDescent="0.2">
      <c r="A35" s="116"/>
      <c r="B35" s="154"/>
      <c r="D35" s="80"/>
      <c r="G35" s="128"/>
      <c r="P35" s="81"/>
      <c r="Q35" s="432"/>
      <c r="R35" s="410"/>
      <c r="S35" s="411"/>
    </row>
    <row r="36" spans="1:19" s="3" customFormat="1" ht="18" customHeight="1" x14ac:dyDescent="0.2">
      <c r="A36" s="116"/>
      <c r="B36" s="154" t="s">
        <v>50</v>
      </c>
      <c r="D36" s="80"/>
      <c r="E36" s="398" t="s">
        <v>13</v>
      </c>
      <c r="G36" s="128" t="s">
        <v>98</v>
      </c>
      <c r="P36" s="81"/>
      <c r="Q36" s="428"/>
      <c r="R36" s="583"/>
      <c r="S36" s="584"/>
    </row>
    <row r="37" spans="1:19" s="3" customFormat="1" ht="5.25" customHeight="1" x14ac:dyDescent="0.2">
      <c r="A37" s="116"/>
      <c r="B37" s="154"/>
      <c r="D37" s="80"/>
      <c r="E37" s="185"/>
      <c r="G37" s="128"/>
      <c r="P37" s="81"/>
      <c r="Q37" s="428"/>
      <c r="R37" s="407"/>
      <c r="S37" s="408"/>
    </row>
    <row r="38" spans="1:19" ht="16.5" customHeight="1" x14ac:dyDescent="0.25">
      <c r="A38" s="92"/>
      <c r="B38" s="154" t="s">
        <v>66</v>
      </c>
      <c r="D38" s="42"/>
      <c r="E38" s="398" t="s">
        <v>13</v>
      </c>
      <c r="G38" s="128" t="s">
        <v>104</v>
      </c>
      <c r="M38" s="1"/>
      <c r="N38" s="1"/>
      <c r="P38" s="87"/>
      <c r="Q38" s="428"/>
      <c r="R38" s="583"/>
      <c r="S38" s="584"/>
    </row>
    <row r="39" spans="1:19" s="3" customFormat="1" ht="5.25" customHeight="1" x14ac:dyDescent="0.2">
      <c r="A39" s="116"/>
      <c r="B39" s="154"/>
      <c r="D39" s="80"/>
      <c r="G39" s="128"/>
      <c r="P39" s="81"/>
      <c r="Q39" s="428"/>
      <c r="R39" s="407"/>
      <c r="S39" s="408"/>
    </row>
    <row r="40" spans="1:19" s="3" customFormat="1" ht="18" customHeight="1" x14ac:dyDescent="0.2">
      <c r="A40" s="116"/>
      <c r="B40" s="154" t="s">
        <v>67</v>
      </c>
      <c r="D40" s="80"/>
      <c r="E40" s="398" t="s">
        <v>13</v>
      </c>
      <c r="G40" s="128" t="s">
        <v>105</v>
      </c>
      <c r="P40" s="81"/>
      <c r="Q40" s="428"/>
      <c r="R40" s="583"/>
      <c r="S40" s="584"/>
    </row>
    <row r="41" spans="1:19" s="3" customFormat="1" ht="5.25" customHeight="1" x14ac:dyDescent="0.2">
      <c r="A41" s="116"/>
      <c r="B41" s="154"/>
      <c r="D41" s="80"/>
      <c r="G41" s="128"/>
      <c r="P41" s="81"/>
      <c r="Q41" s="428"/>
      <c r="R41" s="407"/>
      <c r="S41" s="408"/>
    </row>
    <row r="42" spans="1:19" s="3" customFormat="1" ht="18" customHeight="1" x14ac:dyDescent="0.2">
      <c r="A42" s="116"/>
      <c r="B42" s="154" t="s">
        <v>79</v>
      </c>
      <c r="D42" s="80"/>
      <c r="E42" s="398" t="s">
        <v>13</v>
      </c>
      <c r="G42" s="160" t="s">
        <v>234</v>
      </c>
      <c r="P42" s="81"/>
      <c r="Q42" s="428"/>
      <c r="R42" s="583"/>
      <c r="S42" s="584"/>
    </row>
    <row r="43" spans="1:19" s="3" customFormat="1" ht="5.25" customHeight="1" x14ac:dyDescent="0.2">
      <c r="A43" s="116"/>
      <c r="B43" s="154"/>
      <c r="D43" s="80"/>
      <c r="G43" s="128"/>
      <c r="P43" s="81"/>
      <c r="Q43" s="428"/>
      <c r="R43" s="407"/>
      <c r="S43" s="408"/>
    </row>
    <row r="44" spans="1:19" s="3" customFormat="1" ht="18" customHeight="1" x14ac:dyDescent="0.2">
      <c r="A44" s="116"/>
      <c r="B44" s="154" t="s">
        <v>112</v>
      </c>
      <c r="D44" s="80"/>
      <c r="E44" s="398" t="s">
        <v>13</v>
      </c>
      <c r="G44" s="160" t="s">
        <v>236</v>
      </c>
      <c r="P44" s="81"/>
      <c r="Q44" s="428"/>
      <c r="R44" s="583"/>
      <c r="S44" s="584"/>
    </row>
    <row r="45" spans="1:19" s="3" customFormat="1" ht="8.65" customHeight="1" x14ac:dyDescent="0.2">
      <c r="A45" s="118"/>
      <c r="B45" s="119"/>
      <c r="D45" s="82"/>
      <c r="E45" s="83"/>
      <c r="F45" s="83"/>
      <c r="G45" s="129"/>
      <c r="H45" s="83"/>
      <c r="I45" s="83"/>
      <c r="J45" s="83"/>
      <c r="K45" s="83"/>
      <c r="L45" s="83"/>
      <c r="M45" s="83"/>
      <c r="N45" s="83"/>
      <c r="O45" s="83"/>
      <c r="P45" s="84"/>
      <c r="Q45" s="477"/>
      <c r="R45" s="118"/>
      <c r="S45" s="139"/>
    </row>
    <row r="46" spans="1:19" s="3" customFormat="1" ht="7.5" customHeight="1" x14ac:dyDescent="0.2">
      <c r="A46" s="74"/>
      <c r="B46" s="120"/>
      <c r="G46" s="128"/>
      <c r="Q46" s="477"/>
      <c r="R46" s="116"/>
      <c r="S46" s="138"/>
    </row>
    <row r="47" spans="1:19" ht="7.5" customHeight="1" x14ac:dyDescent="0.3">
      <c r="A47" s="121"/>
      <c r="B47" s="122"/>
      <c r="D47" s="78"/>
      <c r="E47" s="79"/>
      <c r="F47" s="79"/>
      <c r="G47" s="130"/>
      <c r="H47" s="79"/>
      <c r="I47" s="79"/>
      <c r="J47" s="79"/>
      <c r="K47" s="79"/>
      <c r="L47" s="79"/>
      <c r="M47" s="79"/>
      <c r="N47" s="79"/>
      <c r="O47" s="79"/>
      <c r="P47" s="77"/>
      <c r="Q47" s="414"/>
      <c r="R47" s="140"/>
      <c r="S47" s="122"/>
    </row>
    <row r="48" spans="1:19" s="3" customFormat="1" ht="24" customHeight="1" x14ac:dyDescent="0.2">
      <c r="A48" s="116">
        <v>41</v>
      </c>
      <c r="B48" s="117" t="s">
        <v>24</v>
      </c>
      <c r="D48" s="80"/>
      <c r="G48" s="74" t="s">
        <v>54</v>
      </c>
      <c r="J48" s="397" t="s">
        <v>109</v>
      </c>
      <c r="K48" s="189"/>
      <c r="P48" s="81"/>
      <c r="Q48" s="470" t="s">
        <v>23</v>
      </c>
      <c r="R48" s="594"/>
      <c r="S48" s="595"/>
    </row>
    <row r="49" spans="1:19" s="3" customFormat="1" ht="5.25" customHeight="1" x14ac:dyDescent="0.2">
      <c r="A49" s="116"/>
      <c r="B49" s="117"/>
      <c r="D49" s="80"/>
      <c r="G49" s="74"/>
      <c r="K49" s="162"/>
      <c r="P49" s="81"/>
      <c r="Q49" s="470"/>
      <c r="R49" s="141"/>
      <c r="S49" s="142"/>
    </row>
    <row r="50" spans="1:19" s="3" customFormat="1" ht="18" customHeight="1" x14ac:dyDescent="0.2">
      <c r="A50" s="116"/>
      <c r="B50" s="154" t="s">
        <v>51</v>
      </c>
      <c r="D50" s="80"/>
      <c r="E50" s="398" t="s">
        <v>13</v>
      </c>
      <c r="G50" s="160" t="s">
        <v>55</v>
      </c>
      <c r="P50" s="81"/>
      <c r="Q50" s="470"/>
      <c r="R50" s="141"/>
      <c r="S50" s="142"/>
    </row>
    <row r="51" spans="1:19" s="3" customFormat="1" ht="3.75" customHeight="1" x14ac:dyDescent="0.2">
      <c r="A51" s="116"/>
      <c r="B51" s="154"/>
      <c r="D51" s="80"/>
      <c r="G51" s="160"/>
      <c r="P51" s="81"/>
      <c r="Q51" s="470"/>
      <c r="R51" s="141"/>
      <c r="S51" s="142"/>
    </row>
    <row r="52" spans="1:19" s="3" customFormat="1" ht="18" customHeight="1" x14ac:dyDescent="0.25">
      <c r="A52" s="116"/>
      <c r="B52" s="154" t="s">
        <v>42</v>
      </c>
      <c r="D52" s="80"/>
      <c r="E52" s="398" t="s">
        <v>13</v>
      </c>
      <c r="G52" s="195" t="s">
        <v>241</v>
      </c>
      <c r="P52" s="81"/>
      <c r="Q52" s="470"/>
      <c r="R52" s="141"/>
      <c r="S52" s="142"/>
    </row>
    <row r="53" spans="1:19" s="3" customFormat="1" ht="3.75" customHeight="1" x14ac:dyDescent="0.2">
      <c r="A53" s="116"/>
      <c r="B53" s="154"/>
      <c r="D53" s="80"/>
      <c r="G53" s="160"/>
      <c r="P53" s="81"/>
      <c r="Q53" s="470"/>
      <c r="R53" s="141"/>
      <c r="S53" s="142"/>
    </row>
    <row r="54" spans="1:19" s="3" customFormat="1" ht="18" customHeight="1" x14ac:dyDescent="0.2">
      <c r="A54" s="116"/>
      <c r="B54" s="154" t="s">
        <v>43</v>
      </c>
      <c r="D54" s="80"/>
      <c r="E54" s="398" t="s">
        <v>13</v>
      </c>
      <c r="G54" s="160" t="s">
        <v>56</v>
      </c>
      <c r="P54" s="81"/>
      <c r="Q54" s="470"/>
      <c r="R54" s="141"/>
      <c r="S54" s="142"/>
    </row>
    <row r="55" spans="1:19" s="3" customFormat="1" ht="5.25" customHeight="1" x14ac:dyDescent="0.2">
      <c r="A55" s="116"/>
      <c r="B55" s="154"/>
      <c r="D55" s="80"/>
      <c r="E55" s="184"/>
      <c r="G55" s="160"/>
      <c r="P55" s="81"/>
      <c r="Q55" s="470"/>
      <c r="R55" s="141"/>
      <c r="S55" s="142"/>
    </row>
    <row r="56" spans="1:19" ht="16.5" customHeight="1" x14ac:dyDescent="0.3">
      <c r="A56" s="123"/>
      <c r="B56" s="154" t="s">
        <v>44</v>
      </c>
      <c r="D56" s="42"/>
      <c r="E56" s="398" t="s">
        <v>13</v>
      </c>
      <c r="G56" s="131" t="s">
        <v>57</v>
      </c>
      <c r="J56" s="41"/>
      <c r="M56" s="1"/>
      <c r="N56" s="1"/>
      <c r="P56" s="87"/>
      <c r="Q56" s="470"/>
      <c r="R56" s="141"/>
      <c r="S56" s="142"/>
    </row>
    <row r="57" spans="1:19" ht="8.65" customHeight="1" x14ac:dyDescent="0.3">
      <c r="A57" s="125"/>
      <c r="B57" s="126"/>
      <c r="D57" s="89"/>
      <c r="E57" s="90"/>
      <c r="F57" s="90"/>
      <c r="G57" s="132"/>
      <c r="H57" s="90"/>
      <c r="I57" s="90"/>
      <c r="J57" s="90"/>
      <c r="K57" s="90"/>
      <c r="L57" s="90"/>
      <c r="M57" s="91"/>
      <c r="N57" s="91"/>
      <c r="O57" s="90"/>
      <c r="P57" s="88"/>
      <c r="Q57" s="414"/>
      <c r="R57" s="143"/>
      <c r="S57" s="144"/>
    </row>
    <row r="58" spans="1:19" ht="7.5" customHeight="1" x14ac:dyDescent="0.3">
      <c r="A58" s="85"/>
      <c r="B58" s="127"/>
      <c r="G58" s="131"/>
      <c r="M58" s="51"/>
      <c r="N58" s="51"/>
      <c r="Q58" s="414"/>
      <c r="R58" s="141"/>
      <c r="S58" s="142"/>
    </row>
    <row r="59" spans="1:19" ht="7.5" customHeight="1" x14ac:dyDescent="0.3">
      <c r="A59" s="121"/>
      <c r="B59" s="122"/>
      <c r="D59" s="78"/>
      <c r="E59" s="79"/>
      <c r="F59" s="79"/>
      <c r="G59" s="130"/>
      <c r="H59" s="79"/>
      <c r="I59" s="79"/>
      <c r="J59" s="79"/>
      <c r="K59" s="79"/>
      <c r="L59" s="79"/>
      <c r="M59" s="94"/>
      <c r="N59" s="94"/>
      <c r="O59" s="79"/>
      <c r="P59" s="77"/>
      <c r="Q59" s="414"/>
      <c r="R59" s="145"/>
      <c r="S59" s="146"/>
    </row>
    <row r="60" spans="1:19" s="3" customFormat="1" ht="24" customHeight="1" x14ac:dyDescent="0.2">
      <c r="A60" s="116">
        <v>41</v>
      </c>
      <c r="B60" s="117" t="s">
        <v>25</v>
      </c>
      <c r="D60" s="80"/>
      <c r="G60" s="74" t="s">
        <v>68</v>
      </c>
      <c r="M60" s="162"/>
      <c r="P60" s="81"/>
      <c r="Q60" s="470" t="s">
        <v>23</v>
      </c>
      <c r="R60" s="594"/>
      <c r="S60" s="595"/>
    </row>
    <row r="61" spans="1:19" ht="16.5" customHeight="1" x14ac:dyDescent="0.3">
      <c r="A61" s="123"/>
      <c r="B61" s="154" t="s">
        <v>51</v>
      </c>
      <c r="D61" s="42"/>
      <c r="E61" s="398" t="s">
        <v>13</v>
      </c>
      <c r="G61" s="131" t="s">
        <v>69</v>
      </c>
      <c r="J61" s="41"/>
      <c r="M61" s="1"/>
      <c r="N61" s="1"/>
      <c r="P61" s="87"/>
      <c r="Q61" s="470"/>
      <c r="R61" s="141"/>
      <c r="S61" s="142"/>
    </row>
    <row r="62" spans="1:19" ht="16.5" customHeight="1" x14ac:dyDescent="0.3">
      <c r="A62" s="123"/>
      <c r="B62" s="154"/>
      <c r="D62" s="42"/>
      <c r="G62" s="131" t="s">
        <v>70</v>
      </c>
      <c r="J62" s="41"/>
      <c r="M62" s="1"/>
      <c r="N62" s="1"/>
      <c r="P62" s="87"/>
      <c r="Q62" s="470"/>
      <c r="R62" s="141"/>
      <c r="S62" s="142"/>
    </row>
    <row r="63" spans="1:19" ht="8.65" customHeight="1" x14ac:dyDescent="0.3">
      <c r="A63" s="125"/>
      <c r="B63" s="126"/>
      <c r="D63" s="89"/>
      <c r="E63" s="90"/>
      <c r="F63" s="90"/>
      <c r="G63" s="132"/>
      <c r="H63" s="90"/>
      <c r="I63" s="90"/>
      <c r="J63" s="95"/>
      <c r="K63" s="90"/>
      <c r="L63" s="90"/>
      <c r="M63" s="96"/>
      <c r="N63" s="96"/>
      <c r="O63" s="90"/>
      <c r="P63" s="88"/>
      <c r="Q63" s="414"/>
      <c r="R63" s="143"/>
      <c r="S63" s="144"/>
    </row>
    <row r="64" spans="1:19" ht="7.5" customHeight="1" x14ac:dyDescent="0.3">
      <c r="A64" s="85"/>
      <c r="B64" s="127"/>
      <c r="G64" s="131"/>
      <c r="J64" s="41"/>
      <c r="M64" s="1"/>
      <c r="N64" s="1"/>
      <c r="Q64" s="414"/>
      <c r="R64" s="141"/>
      <c r="S64" s="142"/>
    </row>
    <row r="65" spans="1:19" ht="7.5" customHeight="1" x14ac:dyDescent="0.3">
      <c r="A65" s="121"/>
      <c r="B65" s="122"/>
      <c r="D65" s="78"/>
      <c r="E65" s="79"/>
      <c r="F65" s="79"/>
      <c r="G65" s="130"/>
      <c r="H65" s="79"/>
      <c r="I65" s="79"/>
      <c r="J65" s="79"/>
      <c r="K65" s="79"/>
      <c r="L65" s="79"/>
      <c r="M65" s="79"/>
      <c r="N65" s="79"/>
      <c r="O65" s="79"/>
      <c r="P65" s="77"/>
      <c r="Q65" s="414"/>
      <c r="R65" s="140"/>
      <c r="S65" s="122"/>
    </row>
    <row r="66" spans="1:19" s="3" customFormat="1" ht="24" customHeight="1" x14ac:dyDescent="0.2">
      <c r="A66" s="116">
        <v>41</v>
      </c>
      <c r="B66" s="117" t="s">
        <v>27</v>
      </c>
      <c r="D66" s="80"/>
      <c r="G66" s="74" t="s">
        <v>71</v>
      </c>
      <c r="M66" s="162"/>
      <c r="P66" s="81"/>
      <c r="Q66" s="470" t="s">
        <v>23</v>
      </c>
      <c r="R66" s="594"/>
      <c r="S66" s="595"/>
    </row>
    <row r="67" spans="1:19" s="3" customFormat="1" ht="18" customHeight="1" x14ac:dyDescent="0.2">
      <c r="A67" s="116"/>
      <c r="B67" s="154" t="s">
        <v>51</v>
      </c>
      <c r="D67" s="80"/>
      <c r="E67" s="398" t="s">
        <v>13</v>
      </c>
      <c r="G67" s="160" t="s">
        <v>276</v>
      </c>
      <c r="P67" s="81"/>
      <c r="Q67" s="470"/>
      <c r="R67" s="141"/>
      <c r="S67" s="142"/>
    </row>
    <row r="68" spans="1:19" s="3" customFormat="1" ht="18" customHeight="1" x14ac:dyDescent="0.2">
      <c r="A68" s="116"/>
      <c r="B68" s="154"/>
      <c r="D68" s="80"/>
      <c r="G68" s="160" t="s">
        <v>275</v>
      </c>
      <c r="P68" s="81"/>
      <c r="Q68" s="470"/>
      <c r="R68" s="141"/>
      <c r="S68" s="142"/>
    </row>
    <row r="69" spans="1:19" ht="8.65" customHeight="1" x14ac:dyDescent="0.3">
      <c r="A69" s="125"/>
      <c r="B69" s="126"/>
      <c r="D69" s="89"/>
      <c r="E69" s="90"/>
      <c r="F69" s="90"/>
      <c r="G69" s="132"/>
      <c r="H69" s="90"/>
      <c r="I69" s="90"/>
      <c r="J69" s="90"/>
      <c r="K69" s="90"/>
      <c r="L69" s="90"/>
      <c r="M69" s="91"/>
      <c r="N69" s="91"/>
      <c r="O69" s="90"/>
      <c r="P69" s="88"/>
      <c r="Q69" s="414"/>
      <c r="R69" s="143"/>
      <c r="S69" s="144"/>
    </row>
    <row r="70" spans="1:19" s="3" customFormat="1" ht="7.5" customHeight="1" x14ac:dyDescent="0.2">
      <c r="A70" s="74"/>
      <c r="B70" s="120"/>
      <c r="G70" s="128"/>
      <c r="Q70" s="477"/>
      <c r="R70" s="116"/>
      <c r="S70" s="138"/>
    </row>
    <row r="71" spans="1:19" ht="7.5" customHeight="1" x14ac:dyDescent="0.3">
      <c r="A71" s="121"/>
      <c r="B71" s="122"/>
      <c r="D71" s="78"/>
      <c r="E71" s="79"/>
      <c r="F71" s="79"/>
      <c r="G71" s="130"/>
      <c r="H71" s="79"/>
      <c r="I71" s="79"/>
      <c r="J71" s="79"/>
      <c r="K71" s="79"/>
      <c r="L71" s="79"/>
      <c r="M71" s="79"/>
      <c r="N71" s="79"/>
      <c r="O71" s="79"/>
      <c r="P71" s="77"/>
      <c r="Q71" s="414"/>
      <c r="R71" s="140"/>
      <c r="S71" s="122"/>
    </row>
    <row r="72" spans="1:19" s="3" customFormat="1" ht="24" customHeight="1" x14ac:dyDescent="0.2">
      <c r="A72" s="410">
        <v>41</v>
      </c>
      <c r="B72" s="431" t="s">
        <v>58</v>
      </c>
      <c r="C72" s="409"/>
      <c r="D72" s="433"/>
      <c r="E72" s="409"/>
      <c r="F72" s="409"/>
      <c r="G72" s="435" t="s">
        <v>107</v>
      </c>
      <c r="H72" s="432"/>
      <c r="I72" s="432"/>
      <c r="J72" s="397" t="s">
        <v>284</v>
      </c>
      <c r="K72" s="493"/>
      <c r="L72" s="409"/>
      <c r="M72" s="162"/>
      <c r="P72" s="81"/>
      <c r="Q72" s="470" t="s">
        <v>23</v>
      </c>
      <c r="R72" s="594"/>
      <c r="S72" s="595"/>
    </row>
    <row r="73" spans="1:19" s="3" customFormat="1" ht="18" customHeight="1" x14ac:dyDescent="0.2">
      <c r="A73" s="116"/>
      <c r="B73" s="154" t="s">
        <v>51</v>
      </c>
      <c r="D73" s="80"/>
      <c r="E73" s="398" t="s">
        <v>13</v>
      </c>
      <c r="G73" s="450" t="s">
        <v>267</v>
      </c>
      <c r="P73" s="81"/>
      <c r="Q73" s="470"/>
      <c r="R73" s="141"/>
      <c r="S73" s="142"/>
    </row>
    <row r="74" spans="1:19" s="3" customFormat="1" ht="5.25" customHeight="1" x14ac:dyDescent="0.2">
      <c r="A74" s="116"/>
      <c r="B74" s="154"/>
      <c r="D74" s="80"/>
      <c r="G74" s="160"/>
      <c r="P74" s="81"/>
      <c r="Q74" s="470"/>
      <c r="R74" s="141"/>
      <c r="S74" s="142"/>
    </row>
    <row r="75" spans="1:19" s="3" customFormat="1" ht="18" customHeight="1" x14ac:dyDescent="0.2">
      <c r="A75" s="116"/>
      <c r="B75" s="154" t="s">
        <v>42</v>
      </c>
      <c r="D75" s="80"/>
      <c r="E75" s="398" t="s">
        <v>13</v>
      </c>
      <c r="G75" s="450" t="s">
        <v>268</v>
      </c>
      <c r="P75" s="81"/>
      <c r="Q75" s="470"/>
      <c r="R75" s="141"/>
      <c r="S75" s="142"/>
    </row>
    <row r="76" spans="1:19" s="3" customFormat="1" ht="18" customHeight="1" x14ac:dyDescent="0.2">
      <c r="A76" s="116"/>
      <c r="B76" s="154"/>
      <c r="D76" s="80"/>
      <c r="G76" s="450" t="s">
        <v>269</v>
      </c>
      <c r="P76" s="81"/>
      <c r="Q76" s="470"/>
      <c r="R76" s="141"/>
      <c r="S76" s="142"/>
    </row>
    <row r="77" spans="1:19" s="3" customFormat="1" ht="5.25" customHeight="1" x14ac:dyDescent="0.2">
      <c r="A77" s="116"/>
      <c r="B77" s="154"/>
      <c r="D77" s="80"/>
      <c r="G77" s="160"/>
      <c r="P77" s="81"/>
      <c r="Q77" s="470"/>
      <c r="R77" s="141"/>
      <c r="S77" s="142"/>
    </row>
    <row r="78" spans="1:19" s="3" customFormat="1" ht="18" customHeight="1" x14ac:dyDescent="0.2">
      <c r="A78" s="116"/>
      <c r="B78" s="154" t="s">
        <v>43</v>
      </c>
      <c r="D78" s="80"/>
      <c r="E78" s="398" t="s">
        <v>13</v>
      </c>
      <c r="G78" s="450" t="s">
        <v>274</v>
      </c>
      <c r="P78" s="81"/>
      <c r="Q78" s="470"/>
      <c r="R78" s="141"/>
      <c r="S78" s="142"/>
    </row>
    <row r="79" spans="1:19" s="3" customFormat="1" ht="5.25" customHeight="1" x14ac:dyDescent="0.2">
      <c r="A79" s="116"/>
      <c r="B79" s="154"/>
      <c r="D79" s="80"/>
      <c r="G79" s="160"/>
      <c r="P79" s="81"/>
      <c r="Q79" s="470"/>
      <c r="R79" s="141"/>
      <c r="S79" s="142"/>
    </row>
    <row r="80" spans="1:19" s="3" customFormat="1" ht="18" customHeight="1" x14ac:dyDescent="0.2">
      <c r="A80" s="116"/>
      <c r="B80" s="154" t="s">
        <v>44</v>
      </c>
      <c r="D80" s="80"/>
      <c r="E80" s="398" t="s">
        <v>13</v>
      </c>
      <c r="G80" s="450" t="s">
        <v>270</v>
      </c>
      <c r="P80" s="81"/>
      <c r="Q80" s="470"/>
      <c r="R80" s="141"/>
      <c r="S80" s="142"/>
    </row>
    <row r="81" spans="1:21" ht="5.25" customHeight="1" x14ac:dyDescent="0.2">
      <c r="A81" s="116"/>
      <c r="B81" s="154"/>
      <c r="C81" s="3"/>
      <c r="D81" s="80"/>
      <c r="E81" s="3"/>
      <c r="F81" s="3"/>
      <c r="G81" s="160"/>
      <c r="H81" s="3"/>
      <c r="I81" s="3"/>
      <c r="J81" s="3"/>
      <c r="K81" s="3"/>
      <c r="L81" s="3"/>
      <c r="M81" s="3"/>
      <c r="N81" s="3"/>
      <c r="O81" s="3"/>
      <c r="P81" s="81"/>
      <c r="Q81" s="470"/>
      <c r="R81" s="141"/>
      <c r="S81" s="142"/>
    </row>
    <row r="82" spans="1:21" ht="18" customHeight="1" x14ac:dyDescent="0.2">
      <c r="A82" s="116"/>
      <c r="B82" s="154" t="s">
        <v>47</v>
      </c>
      <c r="C82" s="3"/>
      <c r="D82" s="80"/>
      <c r="E82" s="398" t="s">
        <v>13</v>
      </c>
      <c r="F82" s="3"/>
      <c r="G82" s="450" t="s">
        <v>271</v>
      </c>
      <c r="H82" s="3"/>
      <c r="I82" s="3"/>
      <c r="J82" s="3"/>
      <c r="K82" s="3"/>
      <c r="L82" s="3"/>
      <c r="M82" s="3"/>
      <c r="N82" s="3"/>
      <c r="O82" s="3"/>
      <c r="P82" s="81"/>
      <c r="Q82" s="470"/>
      <c r="R82" s="141"/>
      <c r="S82" s="142"/>
    </row>
    <row r="83" spans="1:21" ht="7.5" customHeight="1" x14ac:dyDescent="0.3">
      <c r="A83" s="125"/>
      <c r="B83" s="126"/>
      <c r="D83" s="89"/>
      <c r="E83" s="90"/>
      <c r="F83" s="90"/>
      <c r="G83" s="132"/>
      <c r="H83" s="90"/>
      <c r="I83" s="90"/>
      <c r="J83" s="90"/>
      <c r="K83" s="90"/>
      <c r="L83" s="90"/>
      <c r="M83" s="91"/>
      <c r="N83" s="91"/>
      <c r="O83" s="90"/>
      <c r="P83" s="88"/>
      <c r="Q83" s="414"/>
      <c r="R83" s="143"/>
      <c r="S83" s="144"/>
    </row>
    <row r="84" spans="1:21" ht="7.5" customHeight="1" x14ac:dyDescent="0.3">
      <c r="A84" s="466"/>
      <c r="B84" s="467"/>
      <c r="D84" s="414"/>
      <c r="E84" s="414"/>
      <c r="F84" s="414"/>
      <c r="G84" s="468"/>
      <c r="H84" s="414"/>
      <c r="I84" s="414"/>
      <c r="J84" s="414"/>
      <c r="K84" s="414"/>
      <c r="L84" s="414"/>
      <c r="M84" s="469"/>
      <c r="N84" s="469"/>
      <c r="O84" s="414"/>
      <c r="P84" s="414"/>
      <c r="Q84" s="414"/>
      <c r="R84" s="470"/>
      <c r="S84" s="470"/>
    </row>
    <row r="85" spans="1:21" ht="7.5" customHeight="1" x14ac:dyDescent="0.3">
      <c r="A85" s="419"/>
      <c r="B85" s="420"/>
      <c r="C85" s="421"/>
      <c r="D85" s="422"/>
      <c r="E85" s="423"/>
      <c r="F85" s="423"/>
      <c r="G85" s="424"/>
      <c r="H85" s="423"/>
      <c r="I85" s="423"/>
      <c r="J85" s="425"/>
      <c r="K85" s="423"/>
      <c r="L85" s="423"/>
      <c r="M85" s="426"/>
      <c r="N85" s="426"/>
      <c r="O85" s="423"/>
      <c r="P85" s="427"/>
      <c r="Q85" s="423"/>
      <c r="R85" s="454"/>
      <c r="S85" s="420"/>
    </row>
    <row r="86" spans="1:21" ht="20.25" x14ac:dyDescent="0.2">
      <c r="A86" s="410">
        <v>41</v>
      </c>
      <c r="B86" s="431" t="s">
        <v>245</v>
      </c>
      <c r="C86" s="432"/>
      <c r="D86" s="433"/>
      <c r="E86" s="432"/>
      <c r="F86" s="432"/>
      <c r="G86" s="435" t="s">
        <v>272</v>
      </c>
      <c r="H86" s="432"/>
      <c r="I86" s="432"/>
      <c r="J86" s="432"/>
      <c r="K86" s="432"/>
      <c r="L86" s="432"/>
      <c r="M86" s="432"/>
      <c r="N86" s="432"/>
      <c r="O86" s="432"/>
      <c r="P86" s="436"/>
      <c r="Q86" s="428" t="s">
        <v>23</v>
      </c>
      <c r="R86" s="594"/>
      <c r="S86" s="595"/>
    </row>
    <row r="87" spans="1:21" ht="7.5" customHeight="1" x14ac:dyDescent="0.3">
      <c r="A87" s="437"/>
      <c r="B87" s="438"/>
      <c r="C87" s="421"/>
      <c r="D87" s="439"/>
      <c r="E87" s="421"/>
      <c r="F87" s="421"/>
      <c r="G87" s="440"/>
      <c r="H87" s="421"/>
      <c r="I87" s="421"/>
      <c r="J87" s="421"/>
      <c r="K87" s="421"/>
      <c r="L87" s="421"/>
      <c r="M87" s="441"/>
      <c r="N87" s="441"/>
      <c r="O87" s="421"/>
      <c r="P87" s="442"/>
      <c r="Q87" s="443"/>
      <c r="R87" s="407"/>
      <c r="S87" s="408"/>
    </row>
    <row r="88" spans="1:21" ht="20.25" x14ac:dyDescent="0.2">
      <c r="A88" s="410"/>
      <c r="B88" s="447">
        <v>1</v>
      </c>
      <c r="C88" s="432"/>
      <c r="D88" s="433"/>
      <c r="E88" s="398" t="s">
        <v>13</v>
      </c>
      <c r="F88" s="432"/>
      <c r="G88" s="450" t="s">
        <v>273</v>
      </c>
      <c r="H88" s="432"/>
      <c r="I88" s="432"/>
      <c r="J88" s="432"/>
      <c r="K88" s="432"/>
      <c r="L88" s="432"/>
      <c r="M88" s="432"/>
      <c r="N88" s="432"/>
      <c r="O88" s="432"/>
      <c r="P88" s="436"/>
      <c r="Q88" s="428"/>
      <c r="R88" s="407"/>
      <c r="S88" s="408"/>
    </row>
    <row r="89" spans="1:21" ht="4.5" customHeight="1" x14ac:dyDescent="0.3">
      <c r="A89" s="437"/>
      <c r="B89" s="438"/>
      <c r="C89" s="421"/>
      <c r="D89" s="439"/>
      <c r="E89" s="449"/>
      <c r="F89" s="432"/>
      <c r="G89" s="450"/>
      <c r="H89" s="432"/>
      <c r="I89" s="432"/>
      <c r="J89" s="432"/>
      <c r="K89" s="432"/>
      <c r="L89" s="432"/>
      <c r="M89" s="432"/>
      <c r="N89" s="432"/>
      <c r="O89" s="432"/>
      <c r="P89" s="436"/>
      <c r="Q89" s="443"/>
      <c r="R89" s="407"/>
      <c r="S89" s="408"/>
    </row>
    <row r="90" spans="1:21" ht="20.25" x14ac:dyDescent="0.2">
      <c r="A90" s="410"/>
      <c r="B90" s="447">
        <v>2</v>
      </c>
      <c r="C90" s="432"/>
      <c r="D90" s="433"/>
      <c r="E90" s="398" t="s">
        <v>13</v>
      </c>
      <c r="F90" s="432"/>
      <c r="G90" s="450" t="s">
        <v>257</v>
      </c>
      <c r="H90" s="432"/>
      <c r="I90" s="432"/>
      <c r="J90" s="432"/>
      <c r="K90" s="432"/>
      <c r="L90" s="432"/>
      <c r="M90" s="432"/>
      <c r="N90" s="432"/>
      <c r="O90" s="432"/>
      <c r="P90" s="436"/>
      <c r="Q90" s="428"/>
      <c r="R90" s="407"/>
      <c r="S90" s="408"/>
    </row>
    <row r="91" spans="1:21" ht="7.5" customHeight="1" x14ac:dyDescent="0.3">
      <c r="A91" s="456"/>
      <c r="B91" s="457"/>
      <c r="C91" s="421"/>
      <c r="D91" s="458"/>
      <c r="E91" s="459"/>
      <c r="F91" s="459"/>
      <c r="G91" s="460"/>
      <c r="H91" s="459"/>
      <c r="I91" s="459"/>
      <c r="J91" s="459"/>
      <c r="K91" s="459"/>
      <c r="L91" s="459"/>
      <c r="M91" s="461"/>
      <c r="N91" s="461"/>
      <c r="O91" s="459"/>
      <c r="P91" s="462"/>
      <c r="Q91" s="459"/>
      <c r="R91" s="465"/>
      <c r="S91" s="463"/>
    </row>
    <row r="92" spans="1:21" ht="7.5" customHeight="1" x14ac:dyDescent="0.3">
      <c r="A92" s="466"/>
      <c r="B92" s="467"/>
      <c r="D92" s="414"/>
      <c r="E92" s="414"/>
      <c r="F92" s="414"/>
      <c r="G92" s="468"/>
      <c r="H92" s="414"/>
      <c r="I92" s="414"/>
      <c r="J92" s="414"/>
      <c r="K92" s="414"/>
      <c r="L92" s="414"/>
      <c r="M92" s="469"/>
      <c r="N92" s="469"/>
      <c r="O92" s="414"/>
      <c r="P92" s="414"/>
      <c r="Q92" s="414"/>
      <c r="R92" s="470"/>
      <c r="S92" s="470"/>
    </row>
    <row r="93" spans="1:21" ht="23.25" x14ac:dyDescent="0.3">
      <c r="A93" s="1"/>
      <c r="M93" s="1"/>
      <c r="N93" s="1"/>
      <c r="O93" s="23"/>
      <c r="P93" s="22"/>
      <c r="Q93" s="416"/>
      <c r="R93" s="161"/>
      <c r="S93" s="134"/>
      <c r="U93" s="190" t="str">
        <f>R95</f>
        <v xml:space="preserve"> </v>
      </c>
    </row>
    <row r="94" spans="1:21" ht="8.25" customHeight="1" x14ac:dyDescent="0.2">
      <c r="N94" s="58"/>
      <c r="O94" s="59"/>
      <c r="P94" s="58"/>
      <c r="Q94" s="136"/>
      <c r="R94" s="147"/>
      <c r="S94" s="148"/>
    </row>
    <row r="95" spans="1:21" ht="16.5" customHeight="1" x14ac:dyDescent="0.3">
      <c r="A95" s="571" t="s">
        <v>11</v>
      </c>
      <c r="B95" s="571"/>
      <c r="G95" s="108" t="s">
        <v>29</v>
      </c>
      <c r="J95" s="164">
        <v>41</v>
      </c>
      <c r="K95" s="85" t="s">
        <v>72</v>
      </c>
      <c r="N95" s="58"/>
      <c r="O95" s="60"/>
      <c r="P95" s="58"/>
      <c r="Q95" s="137" t="s">
        <v>23</v>
      </c>
      <c r="R95" s="592" t="str">
        <f>IF(SUM(R86+R72+R66+R60+R48+R17)=0," ",SUM(R86+R72+R66+R60+R48+R17))</f>
        <v xml:space="preserve"> </v>
      </c>
      <c r="S95" s="593"/>
    </row>
    <row r="96" spans="1:21" ht="7.5" customHeight="1" x14ac:dyDescent="0.2">
      <c r="N96" s="58"/>
      <c r="O96" s="60"/>
      <c r="P96" s="58"/>
      <c r="Q96" s="60"/>
      <c r="R96" s="103"/>
      <c r="S96" s="104"/>
    </row>
    <row r="97" spans="1:20" ht="12.75" customHeight="1" x14ac:dyDescent="0.2">
      <c r="A97" s="15"/>
      <c r="R97" s="105"/>
      <c r="S97" s="106"/>
    </row>
    <row r="98" spans="1:20" ht="16.5" customHeight="1" x14ac:dyDescent="0.2">
      <c r="A98" s="17"/>
      <c r="K98" s="2"/>
      <c r="Q98" s="190"/>
      <c r="R98" t="s">
        <v>32</v>
      </c>
    </row>
    <row r="99" spans="1:20" s="21" customFormat="1" ht="15.75" x14ac:dyDescent="0.2">
      <c r="A99" s="111" t="s">
        <v>33</v>
      </c>
      <c r="B99"/>
      <c r="C99"/>
      <c r="D99"/>
      <c r="E99"/>
      <c r="F99"/>
      <c r="G99"/>
      <c r="H99"/>
      <c r="I99"/>
      <c r="J99"/>
      <c r="K99" s="20"/>
      <c r="L99"/>
      <c r="M99"/>
      <c r="N99"/>
      <c r="O99"/>
      <c r="P99"/>
      <c r="Q99"/>
      <c r="R99" s="109" t="s">
        <v>31</v>
      </c>
      <c r="S99"/>
    </row>
    <row r="100" spans="1:20" ht="20.25" customHeight="1" x14ac:dyDescent="0.2">
      <c r="A100" s="111" t="s">
        <v>183</v>
      </c>
      <c r="K100" s="20"/>
      <c r="T100" s="37"/>
    </row>
    <row r="101" spans="1:20" ht="18" customHeight="1" x14ac:dyDescent="0.2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111"/>
      <c r="O101" s="3"/>
      <c r="P101" s="3"/>
      <c r="Q101" s="35"/>
      <c r="R101" s="36"/>
      <c r="S101" s="36"/>
    </row>
    <row r="102" spans="1:20" ht="18" customHeight="1" x14ac:dyDescent="0.2">
      <c r="A102" s="10"/>
      <c r="Q102" s="38"/>
      <c r="S102" s="25"/>
    </row>
    <row r="103" spans="1:20" ht="18" customHeight="1" x14ac:dyDescent="0.25">
      <c r="A103" s="32"/>
      <c r="B103" s="43"/>
      <c r="C103" s="43"/>
      <c r="D103" s="43"/>
      <c r="E103" s="43"/>
      <c r="F103" s="43"/>
      <c r="G103" s="43"/>
      <c r="H103" s="43"/>
      <c r="I103" s="43"/>
      <c r="K103" s="63"/>
      <c r="L103" s="64"/>
      <c r="M103" s="50"/>
      <c r="N103" s="70"/>
      <c r="O103" s="5"/>
      <c r="P103" s="70"/>
      <c r="Q103" s="43"/>
      <c r="R103" s="70"/>
      <c r="S103" s="70"/>
    </row>
    <row r="104" spans="1:20" ht="5.25" customHeight="1" x14ac:dyDescent="0.25">
      <c r="A104" s="32"/>
      <c r="B104" s="43"/>
      <c r="C104" s="43"/>
      <c r="D104" s="43"/>
      <c r="E104" s="43"/>
      <c r="F104" s="43"/>
      <c r="G104" s="43"/>
      <c r="H104" s="43"/>
      <c r="I104" s="43"/>
      <c r="K104" s="66"/>
      <c r="L104" s="64"/>
      <c r="M104" s="5"/>
      <c r="N104" s="70"/>
      <c r="O104" s="5"/>
      <c r="P104" s="70"/>
      <c r="Q104" s="43"/>
      <c r="R104" s="70"/>
      <c r="S104" s="70"/>
    </row>
    <row r="105" spans="1:20" ht="18" customHeight="1" x14ac:dyDescent="0.25">
      <c r="A105" s="32"/>
      <c r="B105" s="43"/>
      <c r="C105" s="48"/>
      <c r="D105" s="48"/>
      <c r="E105" s="48"/>
      <c r="F105" s="48"/>
      <c r="G105" s="43"/>
      <c r="H105" s="43"/>
      <c r="I105" s="43"/>
      <c r="K105" s="63"/>
      <c r="L105" s="64"/>
      <c r="M105" s="5"/>
      <c r="N105" s="5"/>
      <c r="O105" s="44"/>
      <c r="P105" s="49"/>
      <c r="Q105" s="45"/>
      <c r="R105" s="45"/>
      <c r="S105" s="46"/>
    </row>
    <row r="106" spans="1:20" ht="5.25" customHeight="1" x14ac:dyDescent="0.25">
      <c r="A106" s="43"/>
      <c r="B106" s="43"/>
      <c r="C106" s="43"/>
      <c r="D106" s="43"/>
      <c r="E106" s="43"/>
      <c r="F106" s="43"/>
      <c r="G106" s="43"/>
      <c r="H106" s="43"/>
      <c r="I106" s="43"/>
      <c r="K106" s="65"/>
      <c r="L106" s="64"/>
      <c r="M106" s="5"/>
      <c r="N106" s="5"/>
      <c r="O106" s="5"/>
      <c r="P106" s="43"/>
      <c r="Q106" s="48"/>
      <c r="R106" s="48"/>
      <c r="S106" s="32"/>
    </row>
    <row r="107" spans="1:20" ht="18" customHeight="1" x14ac:dyDescent="0.25">
      <c r="A107" s="43"/>
      <c r="B107" s="43"/>
      <c r="C107" s="48"/>
      <c r="D107" s="48"/>
      <c r="E107" s="48"/>
      <c r="F107" s="48"/>
      <c r="G107" s="43"/>
      <c r="H107" s="43"/>
      <c r="I107" s="43"/>
      <c r="K107" s="63"/>
      <c r="L107" s="64"/>
      <c r="M107" s="5"/>
      <c r="N107" s="5"/>
      <c r="O107" s="44"/>
      <c r="P107" s="49"/>
      <c r="Q107" s="45"/>
      <c r="R107" s="45"/>
      <c r="S107" s="46"/>
    </row>
    <row r="108" spans="1:20" ht="18" customHeight="1" x14ac:dyDescent="0.25">
      <c r="A108" s="43"/>
      <c r="B108" s="43"/>
      <c r="C108" s="43"/>
      <c r="D108" s="43"/>
      <c r="E108" s="43"/>
      <c r="F108" s="43"/>
      <c r="G108" s="43"/>
      <c r="H108" s="43"/>
      <c r="I108" s="43"/>
      <c r="K108" s="65"/>
      <c r="L108" s="64"/>
      <c r="M108" s="5"/>
      <c r="N108" s="5"/>
      <c r="O108" s="5"/>
      <c r="P108" s="43"/>
      <c r="Q108" s="48"/>
      <c r="R108" s="48"/>
      <c r="S108" s="32"/>
    </row>
    <row r="109" spans="1:20" ht="9.75" customHeight="1" x14ac:dyDescent="0.3">
      <c r="A109" s="43"/>
      <c r="B109" s="43"/>
      <c r="C109" s="48"/>
      <c r="D109" s="48"/>
      <c r="E109" s="48"/>
      <c r="F109" s="48"/>
      <c r="G109" s="43"/>
      <c r="H109" s="43"/>
      <c r="I109" s="43"/>
      <c r="K109" s="63"/>
      <c r="L109" s="64"/>
      <c r="M109" s="5"/>
      <c r="N109" s="33"/>
      <c r="O109" s="44"/>
      <c r="P109" s="72"/>
      <c r="Q109" s="71"/>
      <c r="R109" s="45"/>
      <c r="S109" s="46"/>
    </row>
    <row r="110" spans="1:20" ht="18" customHeight="1" x14ac:dyDescent="0.25">
      <c r="A110" s="43"/>
      <c r="B110" s="43"/>
      <c r="C110" s="43"/>
      <c r="D110" s="43"/>
      <c r="E110" s="43"/>
      <c r="F110" s="43"/>
      <c r="G110" s="43"/>
      <c r="H110" s="43"/>
      <c r="I110" s="43"/>
      <c r="K110" s="65"/>
      <c r="L110" s="64"/>
      <c r="M110" s="5"/>
      <c r="N110" s="47"/>
      <c r="O110" s="5"/>
      <c r="P110" s="72"/>
      <c r="Q110" s="71"/>
      <c r="R110" s="53"/>
      <c r="S110" s="53"/>
    </row>
    <row r="111" spans="1:20" ht="18" x14ac:dyDescent="0.3">
      <c r="A111" s="43"/>
      <c r="B111" s="43"/>
      <c r="C111" s="43"/>
      <c r="D111" s="43"/>
      <c r="E111" s="43"/>
      <c r="F111" s="43"/>
      <c r="G111" s="43"/>
      <c r="H111" s="43"/>
      <c r="I111" s="43"/>
      <c r="K111" s="65"/>
      <c r="L111" s="64"/>
      <c r="M111" s="5"/>
      <c r="N111" s="34"/>
      <c r="O111" s="5"/>
      <c r="P111" s="68"/>
      <c r="Q111" s="48"/>
      <c r="R111" s="53"/>
      <c r="S111" s="53"/>
    </row>
    <row r="112" spans="1:20" ht="18" x14ac:dyDescent="0.3">
      <c r="A112" s="32"/>
      <c r="B112" s="43"/>
      <c r="C112" s="48"/>
      <c r="D112" s="48"/>
      <c r="E112" s="48"/>
      <c r="F112" s="48"/>
      <c r="G112" s="43"/>
      <c r="H112" s="43"/>
      <c r="I112" s="43"/>
      <c r="K112" s="63"/>
      <c r="L112" s="64"/>
      <c r="M112" s="5"/>
      <c r="N112" s="33"/>
      <c r="O112" s="44"/>
      <c r="P112" s="72"/>
      <c r="Q112" s="71"/>
      <c r="R112" s="70"/>
      <c r="S112" s="70"/>
    </row>
  </sheetData>
  <customSheetViews>
    <customSheetView guid="{F2BF9753-6863-490C-BD86-8F793282D7DC}" scale="60" showPageBreaks="1" fitToPage="1" hiddenColumns="1" view="pageLayout" topLeftCell="A28">
      <selection activeCell="Q84" sqref="Q84"/>
      <pageMargins left="0.47244094488188981" right="0.39370078740157483" top="0.59055118110236227" bottom="0.59055118110236227" header="0.51181102362204722" footer="0.51181102362204722"/>
      <pageSetup paperSize="9" scale="64" orientation="portrait" r:id="rId1"/>
      <headerFooter alignWithMargins="0"/>
    </customSheetView>
  </customSheetViews>
  <mergeCells count="16">
    <mergeCell ref="R2:S2"/>
    <mergeCell ref="A95:B95"/>
    <mergeCell ref="R95:S95"/>
    <mergeCell ref="R66:S66"/>
    <mergeCell ref="R72:S72"/>
    <mergeCell ref="R5:S5"/>
    <mergeCell ref="R17:S17"/>
    <mergeCell ref="R48:S48"/>
    <mergeCell ref="R60:S60"/>
    <mergeCell ref="R36:S36"/>
    <mergeCell ref="R38:S38"/>
    <mergeCell ref="R40:S40"/>
    <mergeCell ref="N4:S4"/>
    <mergeCell ref="R42:S42"/>
    <mergeCell ref="R44:S44"/>
    <mergeCell ref="R86:S86"/>
  </mergeCells>
  <phoneticPr fontId="0" type="noConversion"/>
  <pageMargins left="0.47244094488188981" right="0.39370078740157483" top="0.59055118110236227" bottom="0.59055118110236227" header="0.51181102362204722" footer="0.51181102362204722"/>
  <pageSetup paperSize="9" scale="59" fitToHeight="0" orientation="portrait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  <pageSetUpPr fitToPage="1"/>
  </sheetPr>
  <dimension ref="A1:U93"/>
  <sheetViews>
    <sheetView view="pageLayout" topLeftCell="A67" zoomScaleNormal="90" workbookViewId="0">
      <selection activeCell="L90" sqref="L90"/>
    </sheetView>
  </sheetViews>
  <sheetFormatPr defaultRowHeight="12.75" x14ac:dyDescent="0.2"/>
  <cols>
    <col min="1" max="1" width="7.28515625" customWidth="1"/>
    <col min="2" max="2" width="6.28515625" customWidth="1"/>
    <col min="3" max="3" width="1.28515625" customWidth="1"/>
    <col min="4" max="4" width="0.85546875" customWidth="1"/>
    <col min="5" max="5" width="2.7109375" customWidth="1"/>
    <col min="6" max="6" width="0.85546875" customWidth="1"/>
    <col min="8" max="8" width="6" customWidth="1"/>
    <col min="9" max="9" width="12.7109375" customWidth="1"/>
    <col min="10" max="10" width="8.28515625" customWidth="1"/>
    <col min="11" max="11" width="7.7109375" customWidth="1"/>
    <col min="12" max="12" width="10.7109375" customWidth="1"/>
    <col min="13" max="13" width="12.7109375" customWidth="1"/>
    <col min="14" max="14" width="11.140625" customWidth="1"/>
    <col min="15" max="15" width="6.5703125" customWidth="1"/>
    <col min="16" max="16" width="9.85546875" customWidth="1"/>
    <col min="17" max="17" width="7.140625" customWidth="1"/>
    <col min="18" max="18" width="9.7109375" customWidth="1"/>
    <col min="19" max="19" width="22.7109375" customWidth="1"/>
    <col min="20" max="20" width="4.7109375" customWidth="1"/>
    <col min="21" max="21" width="13.7109375" hidden="1" customWidth="1"/>
  </cols>
  <sheetData>
    <row r="1" spans="1:19" ht="4.9000000000000004" customHeight="1" x14ac:dyDescent="0.2"/>
    <row r="2" spans="1:19" ht="23.25" customHeight="1" x14ac:dyDescent="0.2">
      <c r="A2" s="18" t="s">
        <v>141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567">
        <v>45135</v>
      </c>
      <c r="S2" s="568"/>
    </row>
    <row r="3" spans="1:19" ht="5.25" customHeight="1" x14ac:dyDescent="0.2">
      <c r="A3" s="15"/>
    </row>
    <row r="4" spans="1:19" ht="19.5" customHeight="1" x14ac:dyDescent="0.2">
      <c r="A4" s="14" t="s">
        <v>12</v>
      </c>
      <c r="B4" s="6"/>
      <c r="C4" s="86"/>
      <c r="D4" s="86"/>
      <c r="E4" s="86"/>
      <c r="F4" s="86"/>
      <c r="G4" s="229" t="str">
        <f>'ONOR tempo'!D4</f>
        <v>Comune di Bellinzona quartiere di Giubiasco</v>
      </c>
      <c r="H4" s="110"/>
      <c r="I4" s="110"/>
      <c r="J4" s="110"/>
      <c r="K4" s="110"/>
      <c r="L4" s="110"/>
      <c r="M4" s="110"/>
      <c r="N4" s="563" t="s">
        <v>228</v>
      </c>
      <c r="O4" s="563"/>
      <c r="P4" s="563"/>
      <c r="Q4" s="563"/>
      <c r="R4" s="563"/>
      <c r="S4" s="564"/>
    </row>
    <row r="5" spans="1:19" ht="19.5" customHeight="1" x14ac:dyDescent="0.2">
      <c r="A5" s="97"/>
      <c r="B5" s="24"/>
      <c r="C5" s="98"/>
      <c r="D5" s="98"/>
      <c r="E5" s="98"/>
      <c r="F5" s="98"/>
      <c r="G5" s="182" t="str">
        <f>'ONOR tempo'!D5</f>
        <v>Riorganizzazione del nodo intermodale alla fermata ferroviaria di Giubiasco</v>
      </c>
      <c r="H5" s="98"/>
      <c r="I5" s="98"/>
      <c r="J5" s="98"/>
      <c r="K5" s="98"/>
      <c r="L5" s="98"/>
      <c r="M5" s="98"/>
      <c r="N5" s="98"/>
      <c r="O5" s="98"/>
      <c r="P5" s="98"/>
      <c r="Q5" s="98"/>
      <c r="R5" s="569" t="s">
        <v>201</v>
      </c>
      <c r="S5" s="570"/>
    </row>
    <row r="6" spans="1:19" ht="19.5" customHeight="1" x14ac:dyDescent="0.2">
      <c r="A6" s="7"/>
      <c r="B6" s="8"/>
      <c r="C6" s="12"/>
      <c r="D6" s="12"/>
      <c r="E6" s="12"/>
      <c r="F6" s="12"/>
      <c r="G6" s="356" t="s">
        <v>244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9"/>
    </row>
    <row r="7" spans="1:19" ht="15" customHeight="1" x14ac:dyDescent="0.2"/>
    <row r="8" spans="1:19" ht="15" customHeight="1" x14ac:dyDescent="0.2"/>
    <row r="9" spans="1:19" ht="24" customHeight="1" x14ac:dyDescent="0.25">
      <c r="A9" s="75" t="s">
        <v>19</v>
      </c>
      <c r="B9" s="165">
        <v>51</v>
      </c>
      <c r="C9" s="74"/>
      <c r="D9" s="74"/>
      <c r="E9" s="74"/>
      <c r="F9" s="74"/>
      <c r="G9" s="74" t="s">
        <v>76</v>
      </c>
      <c r="L9" s="151" t="s">
        <v>39</v>
      </c>
      <c r="M9" s="386" t="s">
        <v>81</v>
      </c>
      <c r="N9" s="387"/>
      <c r="O9" s="385"/>
      <c r="P9" s="388"/>
      <c r="Q9" s="388"/>
      <c r="R9" s="389"/>
      <c r="S9" s="389"/>
    </row>
    <row r="10" spans="1:19" ht="18" customHeight="1" x14ac:dyDescent="0.3">
      <c r="A10" s="85"/>
      <c r="G10" s="85"/>
      <c r="L10" s="151" t="s">
        <v>38</v>
      </c>
      <c r="M10" s="386" t="s">
        <v>82</v>
      </c>
      <c r="N10" s="386"/>
      <c r="O10" s="385"/>
      <c r="P10" s="388"/>
      <c r="Q10" s="388"/>
      <c r="R10" s="389"/>
      <c r="S10" s="389"/>
    </row>
    <row r="11" spans="1:19" ht="18" customHeight="1" x14ac:dyDescent="0.3">
      <c r="A11" s="85"/>
      <c r="M11" s="386" t="s">
        <v>118</v>
      </c>
      <c r="N11" s="386"/>
      <c r="O11" s="385"/>
      <c r="P11" s="388"/>
      <c r="Q11" s="388"/>
      <c r="R11" s="389"/>
      <c r="S11" s="389"/>
    </row>
    <row r="12" spans="1:19" ht="7.5" customHeight="1" x14ac:dyDescent="0.25">
      <c r="A12" s="51"/>
      <c r="M12" s="2"/>
      <c r="N12" s="2"/>
      <c r="P12" s="53"/>
      <c r="Q12" s="53"/>
      <c r="R12" s="69"/>
      <c r="S12" s="69"/>
    </row>
    <row r="13" spans="1:19" ht="22.9" customHeight="1" x14ac:dyDescent="0.25">
      <c r="A13" s="52"/>
      <c r="I13" s="53"/>
      <c r="J13" s="39"/>
      <c r="K13" s="39"/>
      <c r="L13" s="54" t="s">
        <v>21</v>
      </c>
      <c r="M13" s="386" t="s">
        <v>119</v>
      </c>
      <c r="N13" s="386"/>
      <c r="O13" s="390"/>
      <c r="P13" s="388"/>
      <c r="Q13" s="388"/>
      <c r="R13" s="389"/>
      <c r="S13" s="389"/>
    </row>
    <row r="14" spans="1:19" ht="18" customHeight="1" x14ac:dyDescent="0.25">
      <c r="J14" s="40"/>
      <c r="K14" s="40"/>
      <c r="M14" s="386"/>
      <c r="N14" s="386"/>
      <c r="O14" s="385"/>
      <c r="P14" s="388"/>
      <c r="Q14" s="388"/>
      <c r="R14" s="389"/>
      <c r="S14" s="389"/>
    </row>
    <row r="15" spans="1:19" ht="16.5" customHeight="1" x14ac:dyDescent="0.2"/>
    <row r="16" spans="1:19" ht="16.5" customHeight="1" x14ac:dyDescent="0.25">
      <c r="A16" s="1"/>
      <c r="Q16" s="413"/>
      <c r="R16" s="1"/>
      <c r="S16" s="55"/>
    </row>
    <row r="17" spans="1:19" ht="7.5" customHeight="1" x14ac:dyDescent="0.25">
      <c r="A17" s="76"/>
      <c r="B17" s="77"/>
      <c r="D17" s="78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7"/>
      <c r="Q17" s="414"/>
      <c r="R17" s="78"/>
      <c r="S17" s="77"/>
    </row>
    <row r="18" spans="1:19" s="3" customFormat="1" ht="24" customHeight="1" x14ac:dyDescent="0.2">
      <c r="A18" s="116">
        <v>51</v>
      </c>
      <c r="B18" s="117" t="s">
        <v>52</v>
      </c>
      <c r="D18" s="80"/>
      <c r="G18" s="74" t="s">
        <v>77</v>
      </c>
      <c r="J18" s="186" t="s">
        <v>83</v>
      </c>
      <c r="K18" s="162"/>
      <c r="P18" s="81"/>
      <c r="Q18" s="470" t="s">
        <v>23</v>
      </c>
      <c r="R18" s="598"/>
      <c r="S18" s="599"/>
    </row>
    <row r="19" spans="1:19" s="3" customFormat="1" ht="18" customHeight="1" x14ac:dyDescent="0.2">
      <c r="A19" s="116"/>
      <c r="B19" s="154" t="s">
        <v>51</v>
      </c>
      <c r="D19" s="80"/>
      <c r="E19" s="399" t="s">
        <v>13</v>
      </c>
      <c r="G19" s="160" t="s">
        <v>160</v>
      </c>
      <c r="P19" s="81"/>
      <c r="Q19" s="470"/>
      <c r="R19" s="116"/>
      <c r="S19" s="138"/>
    </row>
    <row r="20" spans="1:19" s="3" customFormat="1" ht="5.25" customHeight="1" x14ac:dyDescent="0.2">
      <c r="A20" s="116"/>
      <c r="B20" s="154"/>
      <c r="D20" s="80"/>
      <c r="E20" s="187"/>
      <c r="G20" s="128"/>
      <c r="P20" s="81"/>
      <c r="Q20" s="470"/>
      <c r="R20" s="116"/>
      <c r="S20" s="138"/>
    </row>
    <row r="21" spans="1:19" s="3" customFormat="1" ht="18" customHeight="1" x14ac:dyDescent="0.2">
      <c r="A21" s="116"/>
      <c r="B21" s="154" t="s">
        <v>42</v>
      </c>
      <c r="D21" s="80"/>
      <c r="E21" s="399" t="s">
        <v>13</v>
      </c>
      <c r="G21" s="160" t="s">
        <v>155</v>
      </c>
      <c r="P21" s="81"/>
      <c r="Q21" s="470"/>
      <c r="R21" s="116"/>
      <c r="S21" s="138"/>
    </row>
    <row r="22" spans="1:19" s="3" customFormat="1" ht="3.75" customHeight="1" x14ac:dyDescent="0.2">
      <c r="A22" s="116"/>
      <c r="B22" s="154"/>
      <c r="D22" s="80"/>
      <c r="G22" s="128"/>
      <c r="P22" s="81"/>
      <c r="Q22" s="470"/>
      <c r="R22" s="116"/>
      <c r="S22" s="138"/>
    </row>
    <row r="23" spans="1:19" s="3" customFormat="1" ht="18" customHeight="1" x14ac:dyDescent="0.2">
      <c r="A23" s="116"/>
      <c r="B23" s="154" t="s">
        <v>43</v>
      </c>
      <c r="D23" s="80"/>
      <c r="E23" s="399" t="s">
        <v>13</v>
      </c>
      <c r="G23" s="128" t="s">
        <v>110</v>
      </c>
      <c r="P23" s="81"/>
      <c r="Q23" s="470"/>
      <c r="R23" s="116"/>
      <c r="S23" s="138"/>
    </row>
    <row r="24" spans="1:19" s="3" customFormat="1" ht="3.75" customHeight="1" x14ac:dyDescent="0.2">
      <c r="A24" s="116"/>
      <c r="B24" s="154"/>
      <c r="D24" s="80"/>
      <c r="G24" s="128"/>
      <c r="P24" s="81"/>
      <c r="Q24" s="470"/>
      <c r="R24" s="116"/>
      <c r="S24" s="138"/>
    </row>
    <row r="25" spans="1:19" s="3" customFormat="1" ht="18" customHeight="1" x14ac:dyDescent="0.2">
      <c r="A25" s="116"/>
      <c r="B25" s="154" t="s">
        <v>44</v>
      </c>
      <c r="D25" s="80"/>
      <c r="E25" s="399" t="s">
        <v>13</v>
      </c>
      <c r="G25" s="128" t="s">
        <v>78</v>
      </c>
      <c r="P25" s="81"/>
      <c r="Q25" s="470"/>
      <c r="R25" s="116"/>
      <c r="S25" s="138"/>
    </row>
    <row r="26" spans="1:19" s="3" customFormat="1" ht="3.75" customHeight="1" x14ac:dyDescent="0.2">
      <c r="A26" s="116"/>
      <c r="B26" s="154"/>
      <c r="D26" s="80"/>
      <c r="G26" s="128"/>
      <c r="P26" s="81"/>
      <c r="Q26" s="470"/>
      <c r="R26" s="116"/>
      <c r="S26" s="138"/>
    </row>
    <row r="27" spans="1:19" s="3" customFormat="1" ht="18" customHeight="1" x14ac:dyDescent="0.2">
      <c r="A27" s="116"/>
      <c r="B27" s="154" t="s">
        <v>47</v>
      </c>
      <c r="D27" s="80"/>
      <c r="E27" s="399" t="s">
        <v>13</v>
      </c>
      <c r="G27" s="160" t="s">
        <v>156</v>
      </c>
      <c r="P27" s="81"/>
      <c r="Q27" s="470"/>
      <c r="R27" s="116"/>
      <c r="S27" s="138"/>
    </row>
    <row r="28" spans="1:19" s="3" customFormat="1" ht="3.75" customHeight="1" x14ac:dyDescent="0.2">
      <c r="A28" s="116"/>
      <c r="B28" s="154"/>
      <c r="D28" s="80"/>
      <c r="G28" s="128"/>
      <c r="P28" s="81"/>
      <c r="Q28" s="470"/>
      <c r="R28" s="116"/>
      <c r="S28" s="138"/>
    </row>
    <row r="29" spans="1:19" s="3" customFormat="1" ht="18" customHeight="1" x14ac:dyDescent="0.2">
      <c r="A29" s="116"/>
      <c r="B29" s="154" t="s">
        <v>45</v>
      </c>
      <c r="D29" s="80"/>
      <c r="E29" s="399" t="s">
        <v>13</v>
      </c>
      <c r="G29" s="160" t="s">
        <v>157</v>
      </c>
      <c r="P29" s="81"/>
      <c r="Q29" s="470"/>
      <c r="R29" s="116"/>
      <c r="S29" s="138"/>
    </row>
    <row r="30" spans="1:19" s="3" customFormat="1" ht="3.75" customHeight="1" x14ac:dyDescent="0.2">
      <c r="A30" s="116"/>
      <c r="B30" s="154"/>
      <c r="D30" s="80"/>
      <c r="G30" s="128"/>
      <c r="P30" s="81"/>
      <c r="Q30" s="470"/>
      <c r="R30" s="116"/>
      <c r="S30" s="138"/>
    </row>
    <row r="31" spans="1:19" s="3" customFormat="1" ht="18" customHeight="1" x14ac:dyDescent="0.2">
      <c r="A31" s="116"/>
      <c r="B31" s="154" t="s">
        <v>48</v>
      </c>
      <c r="D31" s="80"/>
      <c r="E31" s="399" t="s">
        <v>13</v>
      </c>
      <c r="G31" s="128" t="s">
        <v>41</v>
      </c>
      <c r="P31" s="81"/>
      <c r="Q31" s="470"/>
      <c r="R31" s="116"/>
      <c r="S31" s="138"/>
    </row>
    <row r="32" spans="1:19" s="3" customFormat="1" ht="3.75" customHeight="1" x14ac:dyDescent="0.2">
      <c r="A32" s="116"/>
      <c r="B32" s="154"/>
      <c r="D32" s="80"/>
      <c r="G32" s="128"/>
      <c r="P32" s="81"/>
      <c r="Q32" s="470"/>
      <c r="R32" s="116"/>
      <c r="S32" s="138"/>
    </row>
    <row r="33" spans="1:19" s="3" customFormat="1" ht="18" customHeight="1" x14ac:dyDescent="0.2">
      <c r="A33" s="116"/>
      <c r="B33" s="154" t="s">
        <v>46</v>
      </c>
      <c r="D33" s="80"/>
      <c r="E33" s="399" t="s">
        <v>13</v>
      </c>
      <c r="G33" s="128" t="s">
        <v>111</v>
      </c>
      <c r="P33" s="81"/>
      <c r="Q33" s="470"/>
      <c r="R33" s="116"/>
      <c r="S33" s="138"/>
    </row>
    <row r="34" spans="1:19" s="3" customFormat="1" ht="3.75" customHeight="1" x14ac:dyDescent="0.2">
      <c r="A34" s="116"/>
      <c r="B34" s="154"/>
      <c r="D34" s="80"/>
      <c r="G34" s="128"/>
      <c r="P34" s="81"/>
      <c r="Q34" s="470"/>
      <c r="R34" s="116"/>
      <c r="S34" s="138"/>
    </row>
    <row r="35" spans="1:19" s="3" customFormat="1" ht="18" customHeight="1" x14ac:dyDescent="0.2">
      <c r="A35" s="116"/>
      <c r="B35" s="154" t="s">
        <v>49</v>
      </c>
      <c r="D35" s="80"/>
      <c r="E35" s="399" t="s">
        <v>13</v>
      </c>
      <c r="G35" s="128" t="s">
        <v>97</v>
      </c>
      <c r="P35" s="81"/>
      <c r="Q35" s="470"/>
      <c r="R35" s="116"/>
      <c r="S35" s="138"/>
    </row>
    <row r="36" spans="1:19" s="3" customFormat="1" ht="3.75" customHeight="1" x14ac:dyDescent="0.2">
      <c r="A36" s="116"/>
      <c r="B36" s="154"/>
      <c r="D36" s="80"/>
      <c r="G36" s="128"/>
      <c r="P36" s="81"/>
      <c r="Q36" s="470"/>
      <c r="R36" s="116"/>
      <c r="S36" s="138"/>
    </row>
    <row r="37" spans="1:19" s="3" customFormat="1" ht="18" customHeight="1" x14ac:dyDescent="0.2">
      <c r="A37" s="116"/>
      <c r="B37" s="154" t="s">
        <v>50</v>
      </c>
      <c r="D37" s="80"/>
      <c r="E37" s="399" t="s">
        <v>13</v>
      </c>
      <c r="G37" s="160" t="s">
        <v>161</v>
      </c>
      <c r="P37" s="81"/>
      <c r="Q37" s="470"/>
      <c r="R37" s="116"/>
      <c r="S37" s="138"/>
    </row>
    <row r="38" spans="1:19" s="3" customFormat="1" ht="18" customHeight="1" x14ac:dyDescent="0.2">
      <c r="A38" s="116"/>
      <c r="B38" s="154"/>
      <c r="D38" s="80"/>
      <c r="G38" s="160" t="s">
        <v>162</v>
      </c>
      <c r="P38" s="81"/>
      <c r="Q38" s="470"/>
      <c r="R38" s="141"/>
      <c r="S38" s="142"/>
    </row>
    <row r="39" spans="1:19" s="3" customFormat="1" ht="3.75" customHeight="1" x14ac:dyDescent="0.2">
      <c r="A39" s="116"/>
      <c r="B39" s="154"/>
      <c r="D39" s="80"/>
      <c r="G39" s="128"/>
      <c r="P39" s="81"/>
      <c r="Q39" s="470"/>
      <c r="R39" s="116"/>
      <c r="S39" s="138"/>
    </row>
    <row r="40" spans="1:19" s="3" customFormat="1" ht="18" customHeight="1" x14ac:dyDescent="0.2">
      <c r="A40" s="116"/>
      <c r="B40" s="154" t="s">
        <v>66</v>
      </c>
      <c r="D40" s="80"/>
      <c r="E40" s="399" t="s">
        <v>13</v>
      </c>
      <c r="G40" s="160" t="s">
        <v>163</v>
      </c>
      <c r="P40" s="81"/>
      <c r="Q40" s="470"/>
      <c r="R40" s="116"/>
      <c r="S40" s="167"/>
    </row>
    <row r="41" spans="1:19" s="3" customFormat="1" ht="3.75" customHeight="1" x14ac:dyDescent="0.2">
      <c r="A41" s="116"/>
      <c r="B41" s="154"/>
      <c r="D41" s="80"/>
      <c r="G41" s="128"/>
      <c r="P41" s="81"/>
      <c r="Q41" s="470"/>
      <c r="R41" s="116"/>
      <c r="S41" s="167"/>
    </row>
    <row r="42" spans="1:19" s="3" customFormat="1" ht="18" customHeight="1" x14ac:dyDescent="0.2">
      <c r="A42" s="116"/>
      <c r="B42" s="154" t="s">
        <v>67</v>
      </c>
      <c r="D42" s="80"/>
      <c r="E42" s="399" t="s">
        <v>13</v>
      </c>
      <c r="G42" s="128" t="s">
        <v>98</v>
      </c>
      <c r="P42" s="81"/>
      <c r="Q42" s="428"/>
      <c r="R42" s="407"/>
      <c r="S42" s="408"/>
    </row>
    <row r="43" spans="1:19" s="3" customFormat="1" ht="5.25" customHeight="1" x14ac:dyDescent="0.2">
      <c r="A43" s="116"/>
      <c r="B43" s="154"/>
      <c r="D43" s="80"/>
      <c r="G43" s="128"/>
      <c r="P43" s="81"/>
      <c r="Q43" s="470"/>
      <c r="R43" s="116"/>
      <c r="S43" s="167"/>
    </row>
    <row r="44" spans="1:19" s="3" customFormat="1" ht="18" customHeight="1" x14ac:dyDescent="0.2">
      <c r="A44" s="116"/>
      <c r="B44" s="154" t="s">
        <v>79</v>
      </c>
      <c r="D44" s="80"/>
      <c r="E44" s="399" t="s">
        <v>13</v>
      </c>
      <c r="G44" s="160" t="s">
        <v>278</v>
      </c>
      <c r="P44" s="81"/>
      <c r="Q44" s="428"/>
      <c r="R44" s="407"/>
      <c r="S44" s="408"/>
    </row>
    <row r="45" spans="1:19" s="3" customFormat="1" ht="5.25" customHeight="1" x14ac:dyDescent="0.2">
      <c r="A45" s="116"/>
      <c r="B45" s="154"/>
      <c r="D45" s="80"/>
      <c r="G45" s="128"/>
      <c r="P45" s="81"/>
      <c r="Q45" s="428"/>
      <c r="R45" s="407"/>
      <c r="S45" s="408"/>
    </row>
    <row r="46" spans="1:19" s="3" customFormat="1" ht="18" customHeight="1" x14ac:dyDescent="0.2">
      <c r="A46" s="116"/>
      <c r="B46" s="154" t="s">
        <v>112</v>
      </c>
      <c r="D46" s="80"/>
      <c r="E46" s="399" t="s">
        <v>13</v>
      </c>
      <c r="G46" s="128" t="s">
        <v>104</v>
      </c>
      <c r="P46" s="81"/>
      <c r="Q46" s="428"/>
      <c r="R46" s="583"/>
      <c r="S46" s="584"/>
    </row>
    <row r="47" spans="1:19" s="3" customFormat="1" ht="5.25" customHeight="1" x14ac:dyDescent="0.2">
      <c r="A47" s="116"/>
      <c r="B47" s="154"/>
      <c r="D47" s="80"/>
      <c r="G47" s="128"/>
      <c r="P47" s="81"/>
      <c r="Q47" s="428"/>
      <c r="R47" s="407"/>
      <c r="S47" s="408"/>
    </row>
    <row r="48" spans="1:19" s="3" customFormat="1" ht="18" customHeight="1" x14ac:dyDescent="0.2">
      <c r="A48" s="116"/>
      <c r="B48" s="154" t="s">
        <v>250</v>
      </c>
      <c r="D48" s="80"/>
      <c r="E48" s="399" t="s">
        <v>13</v>
      </c>
      <c r="G48" s="128" t="s">
        <v>105</v>
      </c>
      <c r="P48" s="81"/>
      <c r="Q48" s="428"/>
      <c r="R48" s="583"/>
      <c r="S48" s="584"/>
    </row>
    <row r="49" spans="1:19" s="3" customFormat="1" ht="5.25" customHeight="1" x14ac:dyDescent="0.2">
      <c r="A49" s="116"/>
      <c r="B49" s="154"/>
      <c r="D49" s="80"/>
      <c r="G49" s="128"/>
      <c r="P49" s="81"/>
      <c r="Q49" s="428"/>
      <c r="R49" s="407"/>
      <c r="S49" s="408"/>
    </row>
    <row r="50" spans="1:19" s="3" customFormat="1" ht="18" customHeight="1" x14ac:dyDescent="0.2">
      <c r="A50" s="116"/>
      <c r="B50" s="154" t="s">
        <v>251</v>
      </c>
      <c r="D50" s="80"/>
      <c r="E50" s="399" t="s">
        <v>13</v>
      </c>
      <c r="G50" s="160" t="s">
        <v>234</v>
      </c>
      <c r="P50" s="81"/>
      <c r="Q50" s="428"/>
      <c r="R50" s="583"/>
      <c r="S50" s="584"/>
    </row>
    <row r="51" spans="1:19" s="3" customFormat="1" ht="8.65" customHeight="1" x14ac:dyDescent="0.2">
      <c r="A51" s="116"/>
      <c r="B51" s="154"/>
      <c r="D51" s="80"/>
      <c r="G51" s="128"/>
      <c r="P51" s="81"/>
      <c r="Q51" s="428"/>
      <c r="R51" s="407"/>
      <c r="S51" s="408"/>
    </row>
    <row r="52" spans="1:19" s="3" customFormat="1" ht="20.25" x14ac:dyDescent="0.2">
      <c r="A52" s="116"/>
      <c r="B52" s="154" t="s">
        <v>277</v>
      </c>
      <c r="D52" s="80"/>
      <c r="E52" s="399" t="s">
        <v>13</v>
      </c>
      <c r="G52" s="160" t="s">
        <v>236</v>
      </c>
      <c r="P52" s="81"/>
      <c r="Q52" s="428"/>
      <c r="R52" s="583"/>
      <c r="S52" s="584"/>
    </row>
    <row r="53" spans="1:19" s="3" customFormat="1" ht="8.65" customHeight="1" x14ac:dyDescent="0.2">
      <c r="A53" s="118"/>
      <c r="B53" s="119"/>
      <c r="D53" s="82"/>
      <c r="E53" s="83"/>
      <c r="F53" s="83"/>
      <c r="G53" s="129"/>
      <c r="H53" s="83"/>
      <c r="I53" s="83"/>
      <c r="J53" s="83"/>
      <c r="K53" s="83"/>
      <c r="L53" s="83"/>
      <c r="M53" s="83"/>
      <c r="N53" s="83"/>
      <c r="O53" s="83"/>
      <c r="P53" s="84"/>
      <c r="Q53" s="477"/>
      <c r="R53" s="118"/>
      <c r="S53" s="139"/>
    </row>
    <row r="54" spans="1:19" s="3" customFormat="1" ht="7.5" customHeight="1" x14ac:dyDescent="0.2">
      <c r="A54" s="74"/>
      <c r="B54" s="120"/>
      <c r="G54" s="128"/>
      <c r="Q54" s="477"/>
      <c r="R54" s="116"/>
      <c r="S54" s="138"/>
    </row>
    <row r="55" spans="1:19" s="3" customFormat="1" ht="5.25" customHeight="1" x14ac:dyDescent="0.2">
      <c r="A55" s="155"/>
      <c r="B55" s="191"/>
      <c r="D55" s="156"/>
      <c r="E55" s="157"/>
      <c r="F55" s="157"/>
      <c r="G55" s="115"/>
      <c r="H55" s="157"/>
      <c r="I55" s="157"/>
      <c r="J55" s="157"/>
      <c r="K55" s="157"/>
      <c r="L55" s="157"/>
      <c r="M55" s="157"/>
      <c r="N55" s="157"/>
      <c r="O55" s="157"/>
      <c r="P55" s="158"/>
      <c r="Q55" s="477"/>
      <c r="R55" s="155"/>
      <c r="S55" s="159"/>
    </row>
    <row r="56" spans="1:19" s="3" customFormat="1" ht="18" customHeight="1" x14ac:dyDescent="0.2">
      <c r="A56" s="116">
        <v>51</v>
      </c>
      <c r="B56" s="117" t="s">
        <v>24</v>
      </c>
      <c r="D56" s="80"/>
      <c r="E56" s="477"/>
      <c r="F56" s="477"/>
      <c r="G56" s="486" t="s">
        <v>54</v>
      </c>
      <c r="H56" s="477"/>
      <c r="I56" s="477"/>
      <c r="J56" s="477"/>
      <c r="K56" s="504"/>
      <c r="L56" s="477"/>
      <c r="M56" s="477"/>
      <c r="N56" s="477"/>
      <c r="O56" s="477"/>
      <c r="P56" s="81"/>
      <c r="Q56" s="470" t="s">
        <v>23</v>
      </c>
      <c r="R56" s="598"/>
      <c r="S56" s="599"/>
    </row>
    <row r="57" spans="1:19" s="3" customFormat="1" ht="3.75" customHeight="1" x14ac:dyDescent="0.2">
      <c r="A57" s="116"/>
      <c r="B57" s="117"/>
      <c r="D57" s="80"/>
      <c r="E57" s="477"/>
      <c r="F57" s="477"/>
      <c r="G57" s="486"/>
      <c r="H57" s="477"/>
      <c r="I57" s="477"/>
      <c r="J57" s="477"/>
      <c r="K57" s="505"/>
      <c r="L57" s="477"/>
      <c r="M57" s="477"/>
      <c r="N57" s="477"/>
      <c r="O57" s="477"/>
      <c r="P57" s="81"/>
      <c r="Q57" s="470"/>
      <c r="R57" s="141"/>
      <c r="S57" s="142"/>
    </row>
    <row r="58" spans="1:19" ht="16.5" customHeight="1" x14ac:dyDescent="0.2">
      <c r="A58" s="116"/>
      <c r="B58" s="154" t="s">
        <v>51</v>
      </c>
      <c r="C58" s="3"/>
      <c r="D58" s="80"/>
      <c r="E58" s="399" t="s">
        <v>13</v>
      </c>
      <c r="F58" s="477"/>
      <c r="G58" s="488" t="s">
        <v>55</v>
      </c>
      <c r="H58" s="477"/>
      <c r="I58" s="477"/>
      <c r="J58" s="477"/>
      <c r="K58" s="477"/>
      <c r="L58" s="477"/>
      <c r="M58" s="477"/>
      <c r="N58" s="477"/>
      <c r="O58" s="477"/>
      <c r="P58" s="81"/>
      <c r="Q58" s="470"/>
      <c r="R58" s="141"/>
      <c r="S58" s="142"/>
    </row>
    <row r="59" spans="1:19" s="3" customFormat="1" ht="3.75" customHeight="1" x14ac:dyDescent="0.2">
      <c r="A59" s="116"/>
      <c r="B59" s="154"/>
      <c r="D59" s="80"/>
      <c r="E59" s="477"/>
      <c r="F59" s="477"/>
      <c r="G59" s="488"/>
      <c r="H59" s="477"/>
      <c r="I59" s="477"/>
      <c r="J59" s="477"/>
      <c r="K59" s="477"/>
      <c r="L59" s="477"/>
      <c r="M59" s="477"/>
      <c r="N59" s="477"/>
      <c r="O59" s="477"/>
      <c r="P59" s="81"/>
      <c r="Q59" s="470"/>
      <c r="R59" s="141"/>
      <c r="S59" s="142"/>
    </row>
    <row r="60" spans="1:19" ht="16.5" customHeight="1" x14ac:dyDescent="0.3">
      <c r="A60" s="123"/>
      <c r="B60" s="154" t="s">
        <v>42</v>
      </c>
      <c r="D60" s="42"/>
      <c r="E60" s="399" t="s">
        <v>13</v>
      </c>
      <c r="F60" s="414"/>
      <c r="G60" s="490" t="s">
        <v>241</v>
      </c>
      <c r="H60" s="414"/>
      <c r="I60" s="414"/>
      <c r="J60" s="491"/>
      <c r="K60" s="414"/>
      <c r="L60" s="414"/>
      <c r="M60" s="413"/>
      <c r="N60" s="413"/>
      <c r="O60" s="414"/>
      <c r="P60" s="87"/>
      <c r="Q60" s="470"/>
      <c r="R60" s="141"/>
      <c r="S60" s="142"/>
    </row>
    <row r="61" spans="1:19" s="3" customFormat="1" ht="8.65" customHeight="1" x14ac:dyDescent="0.2">
      <c r="A61" s="116"/>
      <c r="B61" s="154"/>
      <c r="D61" s="80"/>
      <c r="E61" s="477"/>
      <c r="F61" s="477"/>
      <c r="G61" s="488"/>
      <c r="H61" s="477"/>
      <c r="I61" s="477"/>
      <c r="J61" s="477"/>
      <c r="K61" s="477"/>
      <c r="L61" s="477"/>
      <c r="M61" s="477"/>
      <c r="N61" s="477"/>
      <c r="O61" s="477"/>
      <c r="P61" s="81"/>
      <c r="Q61" s="470"/>
      <c r="R61" s="141"/>
      <c r="S61" s="142"/>
    </row>
    <row r="62" spans="1:19" s="3" customFormat="1" ht="20.25" x14ac:dyDescent="0.3">
      <c r="A62" s="123"/>
      <c r="B62" s="154" t="s">
        <v>43</v>
      </c>
      <c r="C62"/>
      <c r="D62" s="42"/>
      <c r="E62" s="399" t="s">
        <v>13</v>
      </c>
      <c r="F62" s="414"/>
      <c r="G62" s="468" t="s">
        <v>57</v>
      </c>
      <c r="H62" s="414"/>
      <c r="I62" s="414"/>
      <c r="J62" s="491"/>
      <c r="K62" s="414"/>
      <c r="L62" s="414"/>
      <c r="M62" s="413"/>
      <c r="N62" s="413"/>
      <c r="O62" s="414"/>
      <c r="P62" s="87"/>
      <c r="Q62" s="470"/>
      <c r="R62" s="141"/>
      <c r="S62" s="142"/>
    </row>
    <row r="63" spans="1:19" ht="7.5" customHeight="1" x14ac:dyDescent="0.2">
      <c r="A63" s="118"/>
      <c r="B63" s="119"/>
      <c r="C63" s="3"/>
      <c r="D63" s="82"/>
      <c r="E63" s="83"/>
      <c r="F63" s="83"/>
      <c r="G63" s="129"/>
      <c r="H63" s="83"/>
      <c r="I63" s="83"/>
      <c r="J63" s="83"/>
      <c r="K63" s="83"/>
      <c r="L63" s="83"/>
      <c r="M63" s="83"/>
      <c r="N63" s="83"/>
      <c r="O63" s="83"/>
      <c r="P63" s="84"/>
      <c r="Q63" s="477"/>
      <c r="R63" s="118"/>
      <c r="S63" s="139"/>
    </row>
    <row r="64" spans="1:19" s="3" customFormat="1" ht="7.5" customHeight="1" x14ac:dyDescent="0.2">
      <c r="A64" s="74"/>
      <c r="B64" s="120"/>
      <c r="G64" s="128"/>
      <c r="Q64" s="477"/>
      <c r="R64" s="116"/>
      <c r="S64" s="138"/>
    </row>
    <row r="65" spans="1:19" s="3" customFormat="1" ht="8.25" customHeight="1" x14ac:dyDescent="0.3">
      <c r="A65" s="121"/>
      <c r="B65" s="122"/>
      <c r="C65"/>
      <c r="D65" s="78"/>
      <c r="E65" s="79"/>
      <c r="F65" s="79"/>
      <c r="G65" s="130"/>
      <c r="H65" s="79"/>
      <c r="I65" s="79"/>
      <c r="J65" s="79"/>
      <c r="K65" s="79"/>
      <c r="L65" s="79"/>
      <c r="M65" s="79"/>
      <c r="N65" s="79"/>
      <c r="O65" s="79"/>
      <c r="P65" s="77"/>
      <c r="Q65" s="414"/>
      <c r="R65" s="140"/>
      <c r="S65" s="122"/>
    </row>
    <row r="66" spans="1:19" s="3" customFormat="1" ht="18" customHeight="1" x14ac:dyDescent="0.2">
      <c r="A66" s="116">
        <v>51</v>
      </c>
      <c r="B66" s="117" t="s">
        <v>25</v>
      </c>
      <c r="D66" s="80"/>
      <c r="G66" s="74" t="s">
        <v>68</v>
      </c>
      <c r="K66" s="162"/>
      <c r="P66" s="81"/>
      <c r="Q66" s="470" t="s">
        <v>23</v>
      </c>
      <c r="R66" s="598"/>
      <c r="S66" s="599"/>
    </row>
    <row r="67" spans="1:19" ht="20.25" x14ac:dyDescent="0.2">
      <c r="A67" s="116"/>
      <c r="B67" s="154" t="s">
        <v>51</v>
      </c>
      <c r="C67" s="3"/>
      <c r="D67" s="80"/>
      <c r="E67" s="399" t="s">
        <v>13</v>
      </c>
      <c r="F67" s="3"/>
      <c r="G67" s="160" t="s">
        <v>69</v>
      </c>
      <c r="H67" s="3"/>
      <c r="I67" s="3"/>
      <c r="J67" s="3"/>
      <c r="K67" s="3"/>
      <c r="L67" s="3"/>
      <c r="M67" s="3"/>
      <c r="N67" s="3"/>
      <c r="O67" s="3"/>
      <c r="P67" s="81"/>
      <c r="Q67" s="470"/>
      <c r="R67" s="141"/>
      <c r="S67" s="142"/>
    </row>
    <row r="68" spans="1:19" s="3" customFormat="1" ht="20.25" x14ac:dyDescent="0.2">
      <c r="A68" s="116"/>
      <c r="B68" s="154"/>
      <c r="D68" s="80"/>
      <c r="G68" s="160" t="s">
        <v>70</v>
      </c>
      <c r="P68" s="81"/>
      <c r="Q68" s="470"/>
      <c r="R68" s="141"/>
      <c r="S68" s="142"/>
    </row>
    <row r="69" spans="1:19" ht="7.5" customHeight="1" x14ac:dyDescent="0.3">
      <c r="A69" s="125"/>
      <c r="B69" s="126"/>
      <c r="D69" s="89"/>
      <c r="E69" s="90"/>
      <c r="F69" s="90"/>
      <c r="G69" s="132"/>
      <c r="H69" s="90"/>
      <c r="I69" s="90"/>
      <c r="J69" s="90"/>
      <c r="K69" s="90"/>
      <c r="L69" s="90"/>
      <c r="M69" s="91"/>
      <c r="N69" s="91"/>
      <c r="O69" s="90"/>
      <c r="P69" s="88"/>
      <c r="Q69" s="414"/>
      <c r="R69" s="143"/>
      <c r="S69" s="144"/>
    </row>
    <row r="70" spans="1:19" s="3" customFormat="1" ht="7.5" customHeight="1" x14ac:dyDescent="0.2">
      <c r="A70" s="74"/>
      <c r="B70" s="120"/>
      <c r="G70" s="128"/>
      <c r="Q70" s="477"/>
      <c r="R70" s="116"/>
      <c r="S70" s="138"/>
    </row>
    <row r="71" spans="1:19" s="3" customFormat="1" ht="7.5" customHeight="1" x14ac:dyDescent="0.3">
      <c r="A71" s="121"/>
      <c r="B71" s="122"/>
      <c r="C71"/>
      <c r="D71" s="78"/>
      <c r="E71" s="79"/>
      <c r="F71" s="79"/>
      <c r="G71" s="130"/>
      <c r="H71" s="79"/>
      <c r="I71" s="79"/>
      <c r="J71" s="79"/>
      <c r="K71" s="79"/>
      <c r="L71" s="79"/>
      <c r="M71" s="79"/>
      <c r="N71" s="79"/>
      <c r="O71" s="79"/>
      <c r="P71" s="77"/>
      <c r="Q71" s="414"/>
      <c r="R71" s="140"/>
      <c r="S71" s="122"/>
    </row>
    <row r="72" spans="1:19" s="3" customFormat="1" ht="20.25" x14ac:dyDescent="0.2">
      <c r="A72" s="116">
        <v>51</v>
      </c>
      <c r="B72" s="117" t="s">
        <v>27</v>
      </c>
      <c r="D72" s="80"/>
      <c r="G72" s="74" t="s">
        <v>107</v>
      </c>
      <c r="K72" s="162"/>
      <c r="P72" s="81"/>
      <c r="Q72" s="470" t="s">
        <v>23</v>
      </c>
      <c r="R72" s="598"/>
      <c r="S72" s="599"/>
    </row>
    <row r="73" spans="1:19" s="3" customFormat="1" ht="18" customHeight="1" x14ac:dyDescent="0.2">
      <c r="A73" s="116"/>
      <c r="B73" s="154" t="s">
        <v>51</v>
      </c>
      <c r="D73" s="80"/>
      <c r="E73" s="399" t="s">
        <v>13</v>
      </c>
      <c r="G73" s="160" t="s">
        <v>89</v>
      </c>
      <c r="P73" s="81"/>
      <c r="Q73" s="470"/>
      <c r="R73" s="141"/>
      <c r="S73" s="142"/>
    </row>
    <row r="74" spans="1:19" ht="8.65" customHeight="1" x14ac:dyDescent="0.2">
      <c r="A74" s="116"/>
      <c r="B74" s="154"/>
      <c r="C74" s="3"/>
      <c r="D74" s="80"/>
      <c r="E74" s="183"/>
      <c r="F74" s="3"/>
      <c r="G74" s="160"/>
      <c r="H74" s="3"/>
      <c r="I74" s="3"/>
      <c r="J74" s="3"/>
      <c r="K74" s="3"/>
      <c r="L74" s="3"/>
      <c r="M74" s="3"/>
      <c r="N74" s="3"/>
      <c r="O74" s="3"/>
      <c r="P74" s="81"/>
      <c r="Q74" s="470"/>
      <c r="R74" s="141"/>
      <c r="S74" s="142"/>
    </row>
    <row r="75" spans="1:19" ht="18" customHeight="1" x14ac:dyDescent="0.2">
      <c r="A75" s="116"/>
      <c r="B75" s="154" t="s">
        <v>42</v>
      </c>
      <c r="C75" s="3"/>
      <c r="D75" s="80"/>
      <c r="E75" s="399" t="s">
        <v>13</v>
      </c>
      <c r="F75" s="3"/>
      <c r="G75" s="160" t="s">
        <v>164</v>
      </c>
      <c r="H75" s="3"/>
      <c r="I75" s="3"/>
      <c r="J75" s="3"/>
      <c r="K75" s="3"/>
      <c r="L75" s="3"/>
      <c r="M75" s="3"/>
      <c r="N75" s="3"/>
      <c r="O75" s="3"/>
      <c r="P75" s="81"/>
      <c r="Q75" s="470"/>
      <c r="R75" s="141"/>
      <c r="S75" s="142"/>
    </row>
    <row r="76" spans="1:19" ht="7.5" customHeight="1" x14ac:dyDescent="0.3">
      <c r="A76" s="125"/>
      <c r="B76" s="126"/>
      <c r="D76" s="89"/>
      <c r="E76" s="90"/>
      <c r="F76" s="90"/>
      <c r="G76" s="132"/>
      <c r="H76" s="90"/>
      <c r="I76" s="90"/>
      <c r="J76" s="90"/>
      <c r="K76" s="90"/>
      <c r="L76" s="90"/>
      <c r="M76" s="91"/>
      <c r="N76" s="91"/>
      <c r="O76" s="90"/>
      <c r="P76" s="88"/>
      <c r="Q76" s="414"/>
      <c r="R76" s="143"/>
      <c r="S76" s="144"/>
    </row>
    <row r="77" spans="1:19" ht="7.5" customHeight="1" x14ac:dyDescent="0.3">
      <c r="A77" s="466"/>
      <c r="B77" s="467"/>
      <c r="D77" s="414"/>
      <c r="E77" s="414"/>
      <c r="F77" s="414"/>
      <c r="G77" s="468"/>
      <c r="H77" s="414"/>
      <c r="I77" s="414"/>
      <c r="J77" s="414"/>
      <c r="K77" s="414"/>
      <c r="L77" s="414"/>
      <c r="M77" s="469"/>
      <c r="N77" s="469"/>
      <c r="O77" s="414"/>
      <c r="P77" s="414"/>
      <c r="Q77" s="414"/>
      <c r="R77" s="470"/>
      <c r="S77" s="470"/>
    </row>
    <row r="78" spans="1:19" ht="7.5" customHeight="1" x14ac:dyDescent="0.3">
      <c r="A78" s="419"/>
      <c r="B78" s="420"/>
      <c r="C78" s="421"/>
      <c r="D78" s="422"/>
      <c r="E78" s="423"/>
      <c r="F78" s="423"/>
      <c r="G78" s="424"/>
      <c r="H78" s="423"/>
      <c r="I78" s="423"/>
      <c r="J78" s="425"/>
      <c r="K78" s="423"/>
      <c r="L78" s="423"/>
      <c r="M78" s="426"/>
      <c r="N78" s="426"/>
      <c r="O78" s="423"/>
      <c r="P78" s="427"/>
      <c r="Q78" s="506"/>
      <c r="R78" s="454"/>
      <c r="S78" s="420"/>
    </row>
    <row r="79" spans="1:19" ht="20.25" x14ac:dyDescent="0.2">
      <c r="A79" s="410">
        <v>51</v>
      </c>
      <c r="B79" s="431" t="s">
        <v>58</v>
      </c>
      <c r="C79" s="432"/>
      <c r="D79" s="433"/>
      <c r="E79" s="432"/>
      <c r="F79" s="432"/>
      <c r="G79" s="435" t="s">
        <v>272</v>
      </c>
      <c r="H79" s="432"/>
      <c r="I79" s="432"/>
      <c r="J79" s="432"/>
      <c r="K79" s="432"/>
      <c r="L79" s="432"/>
      <c r="M79" s="432"/>
      <c r="N79" s="432"/>
      <c r="O79" s="432"/>
      <c r="P79" s="436"/>
      <c r="Q79" s="455" t="s">
        <v>23</v>
      </c>
      <c r="R79" s="598"/>
      <c r="S79" s="599"/>
    </row>
    <row r="80" spans="1:19" ht="20.25" x14ac:dyDescent="0.2">
      <c r="A80" s="410"/>
      <c r="B80" s="447">
        <v>1</v>
      </c>
      <c r="C80" s="432"/>
      <c r="D80" s="433"/>
      <c r="E80" s="399" t="s">
        <v>13</v>
      </c>
      <c r="F80" s="432"/>
      <c r="G80" s="450" t="s">
        <v>273</v>
      </c>
      <c r="H80" s="432"/>
      <c r="I80" s="432"/>
      <c r="J80" s="432"/>
      <c r="K80" s="432"/>
      <c r="L80" s="432"/>
      <c r="M80" s="432"/>
      <c r="N80" s="432"/>
      <c r="O80" s="432"/>
      <c r="P80" s="436"/>
      <c r="Q80" s="455"/>
      <c r="R80" s="407"/>
      <c r="S80" s="408"/>
    </row>
    <row r="81" spans="1:21" ht="5.25" customHeight="1" x14ac:dyDescent="0.3">
      <c r="A81" s="437"/>
      <c r="B81" s="438"/>
      <c r="C81" s="421"/>
      <c r="D81" s="439"/>
      <c r="E81" s="449"/>
      <c r="F81" s="432"/>
      <c r="G81" s="450"/>
      <c r="H81" s="432"/>
      <c r="I81" s="432"/>
      <c r="J81" s="432"/>
      <c r="K81" s="432"/>
      <c r="L81" s="432"/>
      <c r="M81" s="432"/>
      <c r="N81" s="432"/>
      <c r="O81" s="432"/>
      <c r="P81" s="436"/>
      <c r="Q81" s="507"/>
      <c r="R81" s="407"/>
      <c r="S81" s="408"/>
    </row>
    <row r="82" spans="1:21" ht="20.25" x14ac:dyDescent="0.2">
      <c r="A82" s="410"/>
      <c r="B82" s="447">
        <v>2</v>
      </c>
      <c r="C82" s="432"/>
      <c r="D82" s="433"/>
      <c r="E82" s="399" t="s">
        <v>13</v>
      </c>
      <c r="F82" s="432"/>
      <c r="G82" s="450" t="s">
        <v>257</v>
      </c>
      <c r="H82" s="432"/>
      <c r="I82" s="432"/>
      <c r="J82" s="432"/>
      <c r="K82" s="432"/>
      <c r="L82" s="432"/>
      <c r="M82" s="432"/>
      <c r="N82" s="432"/>
      <c r="O82" s="432"/>
      <c r="P82" s="436"/>
      <c r="Q82" s="455"/>
      <c r="R82" s="407"/>
      <c r="S82" s="408"/>
    </row>
    <row r="83" spans="1:21" ht="8.25" customHeight="1" x14ac:dyDescent="0.3">
      <c r="A83" s="456"/>
      <c r="B83" s="457"/>
      <c r="C83" s="421"/>
      <c r="D83" s="458"/>
      <c r="E83" s="459"/>
      <c r="F83" s="459"/>
      <c r="G83" s="460"/>
      <c r="H83" s="459"/>
      <c r="I83" s="459"/>
      <c r="J83" s="459"/>
      <c r="K83" s="459"/>
      <c r="L83" s="459"/>
      <c r="M83" s="461"/>
      <c r="N83" s="461"/>
      <c r="O83" s="459"/>
      <c r="P83" s="462"/>
      <c r="Q83" s="506"/>
      <c r="R83" s="465"/>
      <c r="S83" s="463"/>
    </row>
    <row r="84" spans="1:21" ht="20.25" x14ac:dyDescent="0.3">
      <c r="A84" s="466"/>
      <c r="B84" s="467"/>
      <c r="D84" s="414"/>
      <c r="E84" s="414"/>
      <c r="F84" s="414"/>
      <c r="G84" s="468"/>
      <c r="H84" s="414"/>
      <c r="I84" s="414"/>
      <c r="J84" s="414"/>
      <c r="K84" s="414"/>
      <c r="L84" s="414"/>
      <c r="M84" s="469"/>
      <c r="N84" s="469"/>
      <c r="O84" s="414"/>
      <c r="P84" s="414"/>
      <c r="Q84" s="414"/>
      <c r="R84" s="470"/>
      <c r="S84" s="470"/>
    </row>
    <row r="85" spans="1:21" ht="16.5" customHeight="1" x14ac:dyDescent="0.2">
      <c r="N85" s="58"/>
      <c r="O85" s="59"/>
      <c r="P85" s="58"/>
      <c r="Q85" s="478"/>
      <c r="R85" s="147"/>
      <c r="S85" s="148"/>
    </row>
    <row r="86" spans="1:21" ht="23.25" x14ac:dyDescent="0.3">
      <c r="A86" s="571" t="s">
        <v>11</v>
      </c>
      <c r="B86" s="571"/>
      <c r="G86" s="108" t="s">
        <v>29</v>
      </c>
      <c r="J86" s="166">
        <v>51</v>
      </c>
      <c r="K86" s="85" t="s">
        <v>80</v>
      </c>
      <c r="N86" s="58"/>
      <c r="O86" s="60"/>
      <c r="P86" s="58"/>
      <c r="Q86" s="137" t="s">
        <v>23</v>
      </c>
      <c r="R86" s="596" t="str">
        <f>IF(SUM(R79+R72+R66+R56+R18)=0," ",SUM(R79+R72+R66+R56+R18))</f>
        <v xml:space="preserve"> </v>
      </c>
      <c r="S86" s="597"/>
    </row>
    <row r="87" spans="1:21" ht="22.9" customHeight="1" x14ac:dyDescent="0.2">
      <c r="N87" s="58"/>
      <c r="O87" s="60"/>
      <c r="P87" s="58"/>
      <c r="Q87" s="60"/>
      <c r="R87" s="103"/>
      <c r="S87" s="104"/>
      <c r="U87" s="190"/>
    </row>
    <row r="88" spans="1:21" ht="12.75" customHeight="1" x14ac:dyDescent="0.2">
      <c r="A88" s="15"/>
      <c r="R88" s="105"/>
      <c r="S88" s="106"/>
    </row>
    <row r="89" spans="1:21" ht="16.5" customHeight="1" x14ac:dyDescent="0.2">
      <c r="A89" s="17"/>
      <c r="K89" s="2"/>
      <c r="R89" t="s">
        <v>32</v>
      </c>
    </row>
    <row r="90" spans="1:21" x14ac:dyDescent="0.2">
      <c r="K90" s="20"/>
      <c r="R90" s="109" t="s">
        <v>31</v>
      </c>
    </row>
    <row r="91" spans="1:21" ht="15" customHeight="1" x14ac:dyDescent="0.2">
      <c r="K91" s="20"/>
      <c r="T91" s="37"/>
    </row>
    <row r="92" spans="1:21" ht="16.5" x14ac:dyDescent="0.2">
      <c r="A92" s="111" t="s">
        <v>184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111"/>
      <c r="O92" s="3"/>
      <c r="P92" s="3"/>
      <c r="Q92" s="35"/>
      <c r="R92" s="36"/>
      <c r="S92" s="36"/>
    </row>
    <row r="93" spans="1:21" ht="15.75" x14ac:dyDescent="0.2">
      <c r="A93" s="111" t="s">
        <v>183</v>
      </c>
      <c r="Q93" s="38"/>
      <c r="S93" s="25"/>
    </row>
  </sheetData>
  <customSheetViews>
    <customSheetView guid="{F2BF9753-6863-490C-BD86-8F793282D7DC}" scale="60" showPageBreaks="1" fitToPage="1" hiddenColumns="1" view="pageLayout" topLeftCell="A16">
      <selection activeCell="S68" sqref="S68"/>
      <pageMargins left="0.47244094488188981" right="0.39370078740157483" top="0.59055118110236227" bottom="0.59055118110236227" header="0.51181102362204722" footer="0.51181102362204722"/>
      <pageSetup paperSize="9" scale="65" orientation="portrait" r:id="rId1"/>
      <headerFooter alignWithMargins="0"/>
    </customSheetView>
  </customSheetViews>
  <mergeCells count="14">
    <mergeCell ref="R2:S2"/>
    <mergeCell ref="R5:S5"/>
    <mergeCell ref="A86:B86"/>
    <mergeCell ref="R86:S86"/>
    <mergeCell ref="R18:S18"/>
    <mergeCell ref="R72:S72"/>
    <mergeCell ref="R50:S50"/>
    <mergeCell ref="R66:S66"/>
    <mergeCell ref="R52:S52"/>
    <mergeCell ref="R56:S56"/>
    <mergeCell ref="N4:S4"/>
    <mergeCell ref="R46:S46"/>
    <mergeCell ref="R48:S48"/>
    <mergeCell ref="R79:S79"/>
  </mergeCells>
  <phoneticPr fontId="0" type="noConversion"/>
  <pageMargins left="0.47244094488188981" right="0.39370078740157483" top="0.59055118110236227" bottom="0.59055118110236227" header="0.51181102362204722" footer="0.51181102362204722"/>
  <pageSetup paperSize="9" scale="62" fitToHeight="0" orientation="portrait" r:id="rId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  <pageSetUpPr fitToPage="1"/>
  </sheetPr>
  <dimension ref="A1:V72"/>
  <sheetViews>
    <sheetView view="pageLayout" topLeftCell="A55" zoomScaleNormal="90" workbookViewId="0">
      <selection activeCell="N25" sqref="N25"/>
    </sheetView>
  </sheetViews>
  <sheetFormatPr defaultRowHeight="12.75" x14ac:dyDescent="0.2"/>
  <cols>
    <col min="1" max="1" width="3.28515625" customWidth="1"/>
    <col min="2" max="2" width="7.28515625" customWidth="1"/>
    <col min="3" max="3" width="6.28515625" customWidth="1"/>
    <col min="4" max="4" width="1.28515625" customWidth="1"/>
    <col min="5" max="5" width="0.85546875" customWidth="1"/>
    <col min="6" max="6" width="2.7109375" customWidth="1"/>
    <col min="7" max="7" width="0.85546875" customWidth="1"/>
    <col min="9" max="9" width="6" customWidth="1"/>
    <col min="10" max="10" width="12.7109375" customWidth="1"/>
    <col min="11" max="11" width="8.28515625" customWidth="1"/>
    <col min="12" max="12" width="7.7109375" customWidth="1"/>
    <col min="13" max="13" width="10.7109375" customWidth="1"/>
    <col min="14" max="14" width="12.7109375" customWidth="1"/>
    <col min="15" max="15" width="11.140625" customWidth="1"/>
    <col min="16" max="16" width="9.28515625" customWidth="1"/>
    <col min="17" max="17" width="9.85546875" customWidth="1"/>
    <col min="18" max="18" width="7.140625" customWidth="1"/>
    <col min="19" max="20" width="9.7109375" customWidth="1"/>
    <col min="21" max="21" width="4.7109375" customWidth="1"/>
    <col min="22" max="22" width="13.7109375" hidden="1" customWidth="1"/>
  </cols>
  <sheetData>
    <row r="1" spans="2:20" ht="4.9000000000000004" customHeight="1" x14ac:dyDescent="0.2"/>
    <row r="2" spans="2:20" ht="23.25" customHeight="1" x14ac:dyDescent="0.2">
      <c r="B2" s="18" t="s">
        <v>141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567">
        <v>45135</v>
      </c>
      <c r="T2" s="568"/>
    </row>
    <row r="3" spans="2:20" ht="5.25" customHeight="1" x14ac:dyDescent="0.2">
      <c r="B3" s="15"/>
    </row>
    <row r="4" spans="2:20" ht="19.5" customHeight="1" x14ac:dyDescent="0.2">
      <c r="B4" s="14" t="s">
        <v>12</v>
      </c>
      <c r="C4" s="6"/>
      <c r="D4" s="86"/>
      <c r="E4" s="86"/>
      <c r="F4" s="86"/>
      <c r="G4" s="86"/>
      <c r="H4" s="229" t="str">
        <f>'ONOR tempo'!D4</f>
        <v>Comune di Bellinzona quartiere di Giubiasco</v>
      </c>
      <c r="I4" s="110"/>
      <c r="J4" s="110"/>
      <c r="K4" s="110"/>
      <c r="L4" s="110"/>
      <c r="M4" s="110"/>
      <c r="N4" s="110"/>
      <c r="O4" s="110"/>
      <c r="P4" s="576" t="s">
        <v>229</v>
      </c>
      <c r="Q4" s="576"/>
      <c r="R4" s="576"/>
      <c r="S4" s="576"/>
      <c r="T4" s="577"/>
    </row>
    <row r="5" spans="2:20" ht="19.5" customHeight="1" x14ac:dyDescent="0.2">
      <c r="B5" s="97"/>
      <c r="C5" s="24"/>
      <c r="D5" s="98"/>
      <c r="E5" s="98"/>
      <c r="F5" s="98"/>
      <c r="G5" s="98"/>
      <c r="H5" s="182" t="str">
        <f>'ONOR tempo'!D5</f>
        <v>Riorganizzazione del nodo intermodale alla fermata ferroviaria di Giubiasco</v>
      </c>
      <c r="I5" s="98"/>
      <c r="J5" s="98"/>
      <c r="K5" s="98"/>
      <c r="L5" s="98"/>
      <c r="M5" s="98"/>
      <c r="N5" s="98"/>
      <c r="O5" s="98"/>
      <c r="P5" s="98"/>
      <c r="Q5" s="98"/>
      <c r="R5" s="98"/>
      <c r="S5" s="569" t="s">
        <v>287</v>
      </c>
      <c r="T5" s="570"/>
    </row>
    <row r="6" spans="2:20" ht="19.5" customHeight="1" x14ac:dyDescent="0.2">
      <c r="B6" s="7"/>
      <c r="C6" s="8"/>
      <c r="D6" s="12"/>
      <c r="E6" s="12"/>
      <c r="F6" s="12"/>
      <c r="G6" s="12"/>
      <c r="H6" s="356" t="s">
        <v>244</v>
      </c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9"/>
    </row>
    <row r="7" spans="2:20" ht="15" customHeight="1" x14ac:dyDescent="0.2"/>
    <row r="8" spans="2:20" ht="15" customHeight="1" x14ac:dyDescent="0.2"/>
    <row r="9" spans="2:20" ht="24" customHeight="1" x14ac:dyDescent="0.2">
      <c r="B9" s="75" t="s">
        <v>19</v>
      </c>
      <c r="C9" s="370">
        <v>52</v>
      </c>
      <c r="D9" s="74"/>
      <c r="E9" s="74"/>
      <c r="F9" s="74"/>
      <c r="G9" s="74"/>
      <c r="H9" s="74" t="s">
        <v>84</v>
      </c>
      <c r="M9" s="151" t="s">
        <v>39</v>
      </c>
      <c r="N9" s="606" t="s">
        <v>211</v>
      </c>
      <c r="O9" s="606"/>
      <c r="P9" s="606"/>
      <c r="Q9" s="606"/>
      <c r="R9" s="606"/>
      <c r="S9" s="606"/>
      <c r="T9" s="606"/>
    </row>
    <row r="10" spans="2:20" ht="18" customHeight="1" x14ac:dyDescent="0.3">
      <c r="B10" s="85"/>
      <c r="H10" s="85"/>
      <c r="M10" s="151" t="s">
        <v>38</v>
      </c>
      <c r="N10" s="606"/>
      <c r="O10" s="606"/>
      <c r="P10" s="606"/>
      <c r="Q10" s="606"/>
      <c r="R10" s="606"/>
      <c r="S10" s="606"/>
      <c r="T10" s="606"/>
    </row>
    <row r="11" spans="2:20" ht="15.75" customHeight="1" x14ac:dyDescent="0.3">
      <c r="B11" s="85"/>
      <c r="H11" s="85"/>
      <c r="M11" s="151"/>
      <c r="N11" s="606"/>
      <c r="O11" s="606"/>
      <c r="P11" s="606"/>
      <c r="Q11" s="606"/>
      <c r="R11" s="606"/>
      <c r="S11" s="606"/>
      <c r="T11" s="606"/>
    </row>
    <row r="12" spans="2:20" ht="81.75" customHeight="1" x14ac:dyDescent="0.3">
      <c r="B12" s="85"/>
      <c r="N12" s="606"/>
      <c r="O12" s="606"/>
      <c r="P12" s="606"/>
      <c r="Q12" s="606"/>
      <c r="R12" s="606"/>
      <c r="S12" s="606"/>
      <c r="T12" s="606"/>
    </row>
    <row r="13" spans="2:20" ht="7.5" customHeight="1" x14ac:dyDescent="0.25">
      <c r="B13" s="51"/>
      <c r="N13" s="365"/>
      <c r="O13" s="365"/>
      <c r="P13" s="240"/>
      <c r="Q13" s="366"/>
      <c r="R13" s="366"/>
      <c r="S13" s="367"/>
      <c r="T13" s="367"/>
    </row>
    <row r="14" spans="2:20" ht="41.25" customHeight="1" x14ac:dyDescent="0.2">
      <c r="B14" s="52"/>
      <c r="J14" s="53"/>
      <c r="K14" s="39"/>
      <c r="L14" s="39"/>
      <c r="M14" s="54" t="s">
        <v>21</v>
      </c>
      <c r="N14" s="606" t="s">
        <v>212</v>
      </c>
      <c r="O14" s="606"/>
      <c r="P14" s="606"/>
      <c r="Q14" s="606"/>
      <c r="R14" s="606"/>
      <c r="S14" s="606"/>
      <c r="T14" s="606"/>
    </row>
    <row r="15" spans="2:20" ht="16.5" customHeight="1" x14ac:dyDescent="0.2"/>
    <row r="16" spans="2:20" ht="16.5" customHeight="1" x14ac:dyDescent="0.25">
      <c r="B16" s="1"/>
      <c r="R16" s="413"/>
      <c r="S16" s="1"/>
      <c r="T16" s="55"/>
    </row>
    <row r="17" spans="2:22" ht="7.5" customHeight="1" x14ac:dyDescent="0.25">
      <c r="B17" s="76"/>
      <c r="C17" s="77"/>
      <c r="E17" s="78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7"/>
      <c r="R17" s="414"/>
      <c r="S17" s="78"/>
      <c r="T17" s="77"/>
    </row>
    <row r="18" spans="2:22" s="3" customFormat="1" ht="24" customHeight="1" x14ac:dyDescent="0.2">
      <c r="B18" s="116">
        <v>52</v>
      </c>
      <c r="C18" s="117" t="s">
        <v>52</v>
      </c>
      <c r="E18" s="80"/>
      <c r="H18" s="74" t="s">
        <v>85</v>
      </c>
      <c r="L18" s="162"/>
      <c r="Q18" s="81"/>
      <c r="R18" s="75" t="s">
        <v>23</v>
      </c>
      <c r="S18" s="602"/>
      <c r="T18" s="603"/>
      <c r="V18" s="190">
        <f>S18</f>
        <v>0</v>
      </c>
    </row>
    <row r="19" spans="2:22" s="3" customFormat="1" ht="18" customHeight="1" x14ac:dyDescent="0.2">
      <c r="B19" s="116"/>
      <c r="C19" s="154" t="s">
        <v>51</v>
      </c>
      <c r="E19" s="80"/>
      <c r="F19" s="400" t="s">
        <v>13</v>
      </c>
      <c r="H19" s="450" t="s">
        <v>86</v>
      </c>
      <c r="L19" s="162"/>
      <c r="Q19" s="81"/>
      <c r="R19" s="192"/>
      <c r="S19" s="80"/>
      <c r="T19" s="81"/>
    </row>
    <row r="20" spans="2:22" s="3" customFormat="1" ht="3.75" customHeight="1" x14ac:dyDescent="0.2">
      <c r="B20" s="116"/>
      <c r="C20" s="154"/>
      <c r="E20" s="80"/>
      <c r="H20" s="128"/>
      <c r="L20" s="162"/>
      <c r="Q20" s="81"/>
      <c r="R20" s="174"/>
      <c r="S20" s="80"/>
      <c r="T20" s="81"/>
    </row>
    <row r="21" spans="2:22" s="3" customFormat="1" ht="18" customHeight="1" x14ac:dyDescent="0.2">
      <c r="B21" s="116"/>
      <c r="C21" s="154" t="s">
        <v>42</v>
      </c>
      <c r="E21" s="80"/>
      <c r="F21" s="400" t="s">
        <v>13</v>
      </c>
      <c r="H21" s="450" t="s">
        <v>279</v>
      </c>
      <c r="Q21" s="81"/>
      <c r="R21" s="75"/>
      <c r="S21" s="80"/>
      <c r="T21" s="81"/>
    </row>
    <row r="22" spans="2:22" s="3" customFormat="1" ht="18" customHeight="1" x14ac:dyDescent="0.2">
      <c r="B22" s="116"/>
      <c r="C22" s="154"/>
      <c r="E22" s="80"/>
      <c r="F22" s="157"/>
      <c r="G22" s="477"/>
      <c r="H22" s="450" t="s">
        <v>280</v>
      </c>
      <c r="Q22" s="81"/>
      <c r="R22" s="75"/>
      <c r="S22" s="80"/>
      <c r="T22" s="81"/>
    </row>
    <row r="23" spans="2:22" s="3" customFormat="1" ht="3.75" customHeight="1" x14ac:dyDescent="0.2">
      <c r="B23" s="116"/>
      <c r="C23" s="154"/>
      <c r="E23" s="80"/>
      <c r="H23" s="128"/>
      <c r="Q23" s="81"/>
      <c r="R23" s="75"/>
      <c r="S23" s="193"/>
      <c r="T23" s="138"/>
    </row>
    <row r="24" spans="2:22" s="3" customFormat="1" ht="18" customHeight="1" x14ac:dyDescent="0.2">
      <c r="B24" s="116"/>
      <c r="C24" s="154" t="s">
        <v>43</v>
      </c>
      <c r="E24" s="80"/>
      <c r="F24" s="400" t="s">
        <v>13</v>
      </c>
      <c r="H24" s="450" t="s">
        <v>281</v>
      </c>
      <c r="Q24" s="81"/>
      <c r="R24" s="75"/>
      <c r="S24" s="116"/>
      <c r="T24" s="138"/>
    </row>
    <row r="25" spans="2:22" s="3" customFormat="1" ht="18" customHeight="1" x14ac:dyDescent="0.2">
      <c r="B25" s="116"/>
      <c r="C25" s="154"/>
      <c r="E25" s="80"/>
      <c r="F25" s="477"/>
      <c r="H25" s="450" t="s">
        <v>282</v>
      </c>
      <c r="Q25" s="81"/>
      <c r="R25" s="75"/>
      <c r="S25" s="116"/>
      <c r="T25" s="138"/>
    </row>
    <row r="26" spans="2:22" s="3" customFormat="1" ht="3.75" customHeight="1" x14ac:dyDescent="0.2">
      <c r="B26" s="116"/>
      <c r="C26" s="154"/>
      <c r="E26" s="80"/>
      <c r="F26" s="477"/>
      <c r="G26" s="477"/>
      <c r="H26" s="497"/>
      <c r="Q26" s="81"/>
      <c r="R26" s="75"/>
      <c r="S26" s="116"/>
      <c r="T26" s="138"/>
    </row>
    <row r="27" spans="2:22" s="3" customFormat="1" ht="18" customHeight="1" x14ac:dyDescent="0.2">
      <c r="B27" s="116"/>
      <c r="C27" s="154" t="s">
        <v>44</v>
      </c>
      <c r="E27" s="80"/>
      <c r="F27" s="400" t="s">
        <v>13</v>
      </c>
      <c r="H27" s="450" t="s">
        <v>283</v>
      </c>
      <c r="Q27" s="81"/>
      <c r="R27" s="75"/>
      <c r="S27" s="116"/>
      <c r="T27" s="138"/>
    </row>
    <row r="28" spans="2:22" s="3" customFormat="1" ht="18" customHeight="1" x14ac:dyDescent="0.2">
      <c r="B28" s="118"/>
      <c r="C28" s="119"/>
      <c r="E28" s="82"/>
      <c r="F28" s="83"/>
      <c r="G28" s="83"/>
      <c r="H28" s="129"/>
      <c r="I28" s="83"/>
      <c r="J28" s="83"/>
      <c r="K28" s="83"/>
      <c r="L28" s="83"/>
      <c r="M28" s="83"/>
      <c r="N28" s="83"/>
      <c r="O28" s="83"/>
      <c r="P28" s="83"/>
      <c r="Q28" s="84"/>
      <c r="R28" s="75"/>
      <c r="S28" s="118"/>
      <c r="T28" s="139"/>
    </row>
    <row r="29" spans="2:22" ht="18" customHeight="1" x14ac:dyDescent="0.3">
      <c r="B29" s="1"/>
      <c r="N29" s="1"/>
      <c r="O29" s="1"/>
      <c r="P29" s="23"/>
      <c r="Q29" s="22"/>
      <c r="R29" s="134"/>
      <c r="S29" s="161"/>
      <c r="T29" s="134"/>
    </row>
    <row r="30" spans="2:22" ht="5.25" customHeight="1" x14ac:dyDescent="0.2">
      <c r="O30" s="58"/>
      <c r="P30" s="59"/>
      <c r="Q30" s="58"/>
      <c r="R30" s="136"/>
      <c r="S30" s="147"/>
      <c r="T30" s="148"/>
    </row>
    <row r="31" spans="2:22" ht="24" customHeight="1" x14ac:dyDescent="0.3">
      <c r="B31" s="571" t="s">
        <v>11</v>
      </c>
      <c r="C31" s="571"/>
      <c r="H31" s="108" t="s">
        <v>29</v>
      </c>
      <c r="K31" s="368">
        <v>52</v>
      </c>
      <c r="L31" s="85" t="s">
        <v>88</v>
      </c>
      <c r="O31" s="58"/>
      <c r="P31" s="60"/>
      <c r="Q31" s="58"/>
      <c r="R31" s="137" t="s">
        <v>23</v>
      </c>
      <c r="S31" s="600" t="str">
        <f>IF(SUM(S18:T28)=0," ", SUM(S18:T28))</f>
        <v xml:space="preserve"> </v>
      </c>
      <c r="T31" s="601"/>
    </row>
    <row r="32" spans="2:22" ht="5.25" customHeight="1" x14ac:dyDescent="0.2">
      <c r="B32" s="15"/>
      <c r="S32" s="105"/>
      <c r="T32" s="106"/>
    </row>
    <row r="33" spans="1:20" ht="22.9" customHeight="1" x14ac:dyDescent="0.2">
      <c r="B33" s="17"/>
      <c r="L33" s="2"/>
      <c r="R33" s="508"/>
      <c r="S33" s="604" t="s">
        <v>32</v>
      </c>
      <c r="T33" s="604"/>
    </row>
    <row r="34" spans="1:20" ht="6" customHeight="1" x14ac:dyDescent="0.2">
      <c r="L34" s="20"/>
      <c r="R34" s="508"/>
      <c r="S34" s="414"/>
      <c r="T34" s="470"/>
    </row>
    <row r="35" spans="1:20" ht="14.25" customHeight="1" x14ac:dyDescent="0.2">
      <c r="L35" s="20"/>
      <c r="R35" s="414"/>
      <c r="S35" s="605" t="s">
        <v>31</v>
      </c>
      <c r="T35" s="605"/>
    </row>
    <row r="36" spans="1:20" s="21" customFormat="1" ht="21.4" customHeight="1" x14ac:dyDescent="0.2">
      <c r="B36" s="61"/>
      <c r="H36" s="61"/>
      <c r="J36" s="61"/>
      <c r="L36" s="61"/>
      <c r="M36" s="61"/>
      <c r="N36" s="20"/>
      <c r="O36" s="20"/>
    </row>
    <row r="37" spans="1:20" ht="18" customHeight="1" x14ac:dyDescent="0.2">
      <c r="B37" s="2"/>
      <c r="H37" s="2"/>
      <c r="J37" s="2"/>
      <c r="L37" s="25"/>
      <c r="M37" s="25"/>
      <c r="N37" s="25"/>
      <c r="O37" s="25"/>
      <c r="P37" s="25"/>
      <c r="Q37" s="25"/>
      <c r="R37" s="25"/>
      <c r="S37" s="53"/>
      <c r="T37" s="53"/>
    </row>
    <row r="38" spans="1:20" ht="4.9000000000000004" customHeight="1" x14ac:dyDescent="0.2">
      <c r="T38" s="62"/>
    </row>
    <row r="39" spans="1:20" ht="18" customHeight="1" x14ac:dyDescent="0.25">
      <c r="A39" s="31"/>
      <c r="B39" s="32"/>
      <c r="C39" s="43"/>
      <c r="D39" s="43"/>
      <c r="E39" s="43"/>
      <c r="F39" s="43"/>
      <c r="G39" s="43"/>
      <c r="H39" s="43"/>
      <c r="I39" s="43"/>
      <c r="J39" s="43"/>
      <c r="L39" s="63"/>
      <c r="M39" s="64"/>
      <c r="N39" s="50"/>
      <c r="O39" s="64"/>
      <c r="P39" s="5"/>
      <c r="Q39" s="43"/>
      <c r="R39" s="43"/>
      <c r="S39" s="43"/>
      <c r="T39" s="43"/>
    </row>
    <row r="40" spans="1:20" ht="18" customHeight="1" x14ac:dyDescent="0.25">
      <c r="A40" s="32"/>
      <c r="B40" s="32"/>
      <c r="C40" s="43"/>
      <c r="D40" s="43"/>
      <c r="E40" s="43"/>
      <c r="F40" s="43"/>
      <c r="G40" s="43"/>
      <c r="H40" s="43"/>
      <c r="I40" s="43"/>
      <c r="J40" s="43"/>
      <c r="L40" s="65"/>
      <c r="M40" s="64"/>
      <c r="N40" s="5"/>
      <c r="O40" s="5"/>
      <c r="P40" s="5"/>
      <c r="Q40" s="43"/>
      <c r="R40" s="43"/>
      <c r="S40" s="43"/>
      <c r="T40" s="43"/>
    </row>
    <row r="41" spans="1:20" ht="18" customHeight="1" x14ac:dyDescent="0.25">
      <c r="A41" s="31"/>
      <c r="B41" s="32"/>
      <c r="C41" s="43"/>
      <c r="D41" s="43"/>
      <c r="E41" s="43"/>
      <c r="F41" s="43"/>
      <c r="G41" s="43"/>
      <c r="H41" s="43"/>
      <c r="I41" s="43"/>
      <c r="J41" s="43"/>
      <c r="L41" s="63"/>
      <c r="M41" s="64"/>
      <c r="N41" s="50"/>
      <c r="O41" s="70"/>
      <c r="P41" s="5"/>
      <c r="Q41" s="70"/>
      <c r="R41" s="43"/>
      <c r="S41" s="70"/>
      <c r="T41" s="70"/>
    </row>
    <row r="42" spans="1:20" ht="18" customHeight="1" x14ac:dyDescent="0.25">
      <c r="A42" s="31"/>
      <c r="B42" s="32"/>
      <c r="C42" s="43"/>
      <c r="D42" s="43"/>
      <c r="E42" s="43"/>
      <c r="F42" s="43"/>
      <c r="G42" s="43"/>
      <c r="H42" s="43"/>
      <c r="I42" s="43"/>
      <c r="J42" s="43"/>
      <c r="L42" s="66"/>
      <c r="M42" s="64"/>
      <c r="N42" s="5"/>
      <c r="O42" s="70"/>
      <c r="P42" s="5"/>
      <c r="Q42" s="70"/>
      <c r="R42" s="43"/>
      <c r="S42" s="70"/>
      <c r="T42" s="70"/>
    </row>
    <row r="43" spans="1:20" ht="18" customHeight="1" x14ac:dyDescent="0.25">
      <c r="A43" s="31"/>
      <c r="B43" s="32"/>
      <c r="C43" s="43"/>
      <c r="D43" s="48"/>
      <c r="E43" s="48"/>
      <c r="F43" s="48"/>
      <c r="G43" s="48"/>
      <c r="H43" s="43"/>
      <c r="I43" s="43"/>
      <c r="J43" s="43"/>
      <c r="L43" s="63"/>
      <c r="M43" s="64"/>
      <c r="N43" s="5"/>
      <c r="O43" s="5"/>
      <c r="P43" s="44"/>
      <c r="Q43" s="49"/>
      <c r="R43" s="45"/>
      <c r="S43" s="45"/>
      <c r="T43" s="46"/>
    </row>
    <row r="44" spans="1:20" ht="5.25" customHeight="1" x14ac:dyDescent="0.25">
      <c r="A44" s="67"/>
      <c r="B44" s="43"/>
      <c r="C44" s="43"/>
      <c r="D44" s="43"/>
      <c r="E44" s="43"/>
      <c r="F44" s="43"/>
      <c r="G44" s="43"/>
      <c r="H44" s="43"/>
      <c r="I44" s="43"/>
      <c r="J44" s="43"/>
      <c r="L44" s="65"/>
      <c r="M44" s="64"/>
      <c r="N44" s="5"/>
      <c r="O44" s="5"/>
      <c r="P44" s="5"/>
      <c r="Q44" s="43"/>
      <c r="R44" s="48"/>
      <c r="S44" s="48"/>
      <c r="T44" s="32"/>
    </row>
    <row r="45" spans="1:20" ht="18" customHeight="1" x14ac:dyDescent="0.25">
      <c r="A45" s="43"/>
      <c r="B45" s="43"/>
      <c r="C45" s="43"/>
      <c r="D45" s="48"/>
      <c r="E45" s="48"/>
      <c r="F45" s="48"/>
      <c r="G45" s="48"/>
      <c r="H45" s="43"/>
      <c r="I45" s="43"/>
      <c r="J45" s="43"/>
      <c r="L45" s="63"/>
      <c r="M45" s="64"/>
      <c r="N45" s="5"/>
      <c r="O45" s="5"/>
      <c r="P45" s="44"/>
      <c r="Q45" s="49"/>
      <c r="R45" s="45"/>
      <c r="S45" s="45"/>
      <c r="T45" s="46"/>
    </row>
    <row r="46" spans="1:20" ht="5.25" customHeight="1" x14ac:dyDescent="0.25">
      <c r="A46" s="43"/>
      <c r="B46" s="43"/>
      <c r="C46" s="43"/>
      <c r="D46" s="43"/>
      <c r="E46" s="43"/>
      <c r="F46" s="43"/>
      <c r="G46" s="43"/>
      <c r="H46" s="43"/>
      <c r="I46" s="43"/>
      <c r="J46" s="43"/>
      <c r="L46" s="65"/>
      <c r="M46" s="64"/>
      <c r="N46" s="5"/>
      <c r="O46" s="5"/>
      <c r="P46" s="5"/>
      <c r="Q46" s="43"/>
      <c r="R46" s="48"/>
      <c r="S46" s="48"/>
      <c r="T46" s="32"/>
    </row>
    <row r="47" spans="1:20" ht="18" customHeight="1" x14ac:dyDescent="0.3">
      <c r="A47" s="43"/>
      <c r="B47" s="43"/>
      <c r="C47" s="43"/>
      <c r="D47" s="48"/>
      <c r="E47" s="48"/>
      <c r="F47" s="48"/>
      <c r="G47" s="48"/>
      <c r="H47" s="43"/>
      <c r="I47" s="43"/>
      <c r="J47" s="43"/>
      <c r="L47" s="63"/>
      <c r="M47" s="64"/>
      <c r="N47" s="5"/>
      <c r="O47" s="33"/>
      <c r="P47" s="44"/>
      <c r="Q47" s="72"/>
      <c r="R47" s="71"/>
      <c r="S47" s="45"/>
      <c r="T47" s="46"/>
    </row>
    <row r="48" spans="1:20" ht="18" customHeight="1" x14ac:dyDescent="0.25">
      <c r="A48" s="43"/>
      <c r="B48" s="43"/>
      <c r="C48" s="43"/>
      <c r="D48" s="43"/>
      <c r="E48" s="43"/>
      <c r="F48" s="43"/>
      <c r="G48" s="43"/>
      <c r="H48" s="43"/>
      <c r="I48" s="43"/>
      <c r="J48" s="43"/>
      <c r="L48" s="65"/>
      <c r="M48" s="64"/>
      <c r="N48" s="5"/>
      <c r="O48" s="47"/>
      <c r="P48" s="5"/>
      <c r="Q48" s="72"/>
      <c r="R48" s="71"/>
      <c r="S48" s="53"/>
      <c r="T48" s="53"/>
    </row>
    <row r="49" spans="1:20" ht="9.75" customHeight="1" x14ac:dyDescent="0.3">
      <c r="A49" s="43"/>
      <c r="B49" s="43"/>
      <c r="C49" s="43"/>
      <c r="D49" s="43"/>
      <c r="E49" s="43"/>
      <c r="F49" s="43"/>
      <c r="G49" s="43"/>
      <c r="H49" s="43"/>
      <c r="I49" s="43"/>
      <c r="J49" s="43"/>
      <c r="L49" s="65"/>
      <c r="M49" s="64"/>
      <c r="N49" s="5"/>
      <c r="O49" s="34"/>
      <c r="P49" s="5"/>
      <c r="Q49" s="68"/>
      <c r="R49" s="48"/>
      <c r="S49" s="53"/>
      <c r="T49" s="53"/>
    </row>
    <row r="50" spans="1:20" ht="18" customHeight="1" x14ac:dyDescent="0.3">
      <c r="A50" s="31"/>
      <c r="B50" s="32"/>
      <c r="C50" s="43"/>
      <c r="D50" s="48"/>
      <c r="E50" s="48"/>
      <c r="F50" s="48"/>
      <c r="G50" s="48"/>
      <c r="H50" s="43"/>
      <c r="I50" s="43"/>
      <c r="J50" s="43"/>
      <c r="L50" s="63"/>
      <c r="M50" s="64"/>
      <c r="N50" s="5"/>
      <c r="O50" s="33"/>
      <c r="P50" s="44"/>
      <c r="Q50" s="72"/>
      <c r="R50" s="71"/>
      <c r="S50" s="70"/>
      <c r="T50" s="70"/>
    </row>
    <row r="51" spans="1:20" ht="18" customHeight="1" x14ac:dyDescent="0.25">
      <c r="A51" s="43"/>
      <c r="B51" s="43"/>
      <c r="C51" s="43"/>
      <c r="D51" s="43"/>
      <c r="E51" s="43"/>
      <c r="F51" s="43"/>
      <c r="G51" s="43"/>
      <c r="H51" s="43"/>
      <c r="I51" s="43"/>
      <c r="J51" s="43"/>
      <c r="L51" s="65"/>
      <c r="M51" s="64"/>
      <c r="N51" s="5"/>
      <c r="O51" s="47"/>
      <c r="P51" s="5"/>
      <c r="Q51" s="72"/>
      <c r="R51" s="71"/>
      <c r="S51" s="70"/>
      <c r="T51" s="70"/>
    </row>
    <row r="52" spans="1:20" ht="9.75" customHeight="1" x14ac:dyDescent="0.25">
      <c r="A52" s="43"/>
      <c r="B52" s="43"/>
      <c r="C52" s="43"/>
      <c r="D52" s="43"/>
      <c r="E52" s="43"/>
      <c r="F52" s="43"/>
      <c r="G52" s="43"/>
      <c r="H52" s="43"/>
      <c r="I52" s="43"/>
      <c r="J52" s="43"/>
      <c r="L52" s="65"/>
      <c r="M52" s="64"/>
      <c r="N52" s="5"/>
      <c r="O52" s="5"/>
      <c r="P52" s="5"/>
      <c r="Q52" s="43"/>
      <c r="R52" s="48"/>
      <c r="S52" s="48"/>
      <c r="T52" s="32"/>
    </row>
    <row r="53" spans="1:20" ht="18" customHeight="1" x14ac:dyDescent="0.3">
      <c r="A53" s="31"/>
      <c r="B53" s="32"/>
      <c r="C53" s="43"/>
      <c r="D53" s="48"/>
      <c r="E53" s="48"/>
      <c r="F53" s="48"/>
      <c r="G53" s="48"/>
      <c r="H53" s="43"/>
      <c r="I53" s="43"/>
      <c r="J53" s="43"/>
      <c r="L53" s="63"/>
      <c r="M53" s="64"/>
      <c r="N53" s="5"/>
      <c r="O53" s="34"/>
      <c r="P53" s="44"/>
      <c r="Q53" s="49"/>
      <c r="R53" s="45"/>
      <c r="S53" s="73"/>
      <c r="T53" s="73"/>
    </row>
    <row r="54" spans="1:20" ht="5.25" customHeight="1" x14ac:dyDescent="0.25">
      <c r="A54" s="43"/>
      <c r="B54" s="43"/>
      <c r="C54" s="43"/>
      <c r="D54" s="43"/>
      <c r="E54" s="43"/>
      <c r="F54" s="43"/>
      <c r="G54" s="43"/>
      <c r="H54" s="43"/>
      <c r="I54" s="43"/>
      <c r="J54" s="43"/>
      <c r="L54" s="65"/>
      <c r="M54" s="64"/>
      <c r="N54" s="5"/>
      <c r="O54" s="5"/>
      <c r="P54" s="5"/>
      <c r="Q54" s="43"/>
      <c r="R54" s="48"/>
      <c r="S54" s="65"/>
      <c r="T54" s="32"/>
    </row>
    <row r="55" spans="1:20" ht="18" customHeight="1" x14ac:dyDescent="0.3">
      <c r="A55" s="43"/>
      <c r="B55" s="43"/>
      <c r="C55" s="43"/>
      <c r="D55" s="48"/>
      <c r="E55" s="48"/>
      <c r="F55" s="48"/>
      <c r="G55" s="48"/>
      <c r="H55" s="43"/>
      <c r="I55" s="43"/>
      <c r="J55" s="43"/>
      <c r="L55" s="63"/>
      <c r="M55" s="64"/>
      <c r="N55" s="5"/>
      <c r="O55" s="33"/>
      <c r="P55" s="44"/>
      <c r="Q55" s="49"/>
      <c r="R55" s="45"/>
      <c r="S55" s="73"/>
      <c r="T55" s="73"/>
    </row>
    <row r="70" spans="1:21" ht="12.75" customHeight="1" x14ac:dyDescent="0.2"/>
    <row r="71" spans="1:21" ht="20.25" customHeight="1" x14ac:dyDescent="0.2">
      <c r="B71" s="111" t="s">
        <v>33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111"/>
      <c r="P71" s="3"/>
      <c r="Q71" s="3"/>
      <c r="R71" s="35"/>
      <c r="S71" s="36"/>
      <c r="T71" s="36"/>
      <c r="U71" s="37"/>
    </row>
    <row r="72" spans="1:21" ht="18.75" customHeight="1" x14ac:dyDescent="0.2">
      <c r="A72" s="11"/>
      <c r="B72" s="111" t="s">
        <v>183</v>
      </c>
      <c r="R72" s="38"/>
      <c r="T72" s="25"/>
      <c r="U72" s="16"/>
    </row>
  </sheetData>
  <customSheetViews>
    <customSheetView guid="{F2BF9753-6863-490C-BD86-8F793282D7DC}" scale="60" showPageBreaks="1" fitToPage="1" hiddenColumns="1" view="pageLayout">
      <selection activeCell="T37" sqref="T37"/>
      <pageMargins left="0.47244094488188981" right="0.39370078740157483" top="0.59055118110236227" bottom="0.59055118110236227" header="0.51181102362204722" footer="0.51181102362204722"/>
      <pageSetup paperSize="9" scale="65" orientation="portrait" r:id="rId1"/>
      <headerFooter alignWithMargins="0"/>
    </customSheetView>
  </customSheetViews>
  <mergeCells count="10">
    <mergeCell ref="S33:T33"/>
    <mergeCell ref="S35:T35"/>
    <mergeCell ref="N9:T12"/>
    <mergeCell ref="N14:T14"/>
    <mergeCell ref="P4:T4"/>
    <mergeCell ref="S2:T2"/>
    <mergeCell ref="S5:T5"/>
    <mergeCell ref="B31:C31"/>
    <mergeCell ref="S31:T31"/>
    <mergeCell ref="S18:T18"/>
  </mergeCells>
  <phoneticPr fontId="0" type="noConversion"/>
  <pageMargins left="0.47244094488188981" right="0.39370078740157483" top="0.59055118110236227" bottom="0.59055118110236227" header="0.51181102362204722" footer="0.51181102362204722"/>
  <pageSetup paperSize="9" scale="65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10</vt:i4>
      </vt:variant>
      <vt:variant>
        <vt:lpstr>Intervalli denominati</vt:lpstr>
      </vt:variant>
      <vt:variant>
        <vt:i4>1</vt:i4>
      </vt:variant>
    </vt:vector>
  </HeadingPairs>
  <TitlesOfParts>
    <vt:vector size="11" baseType="lpstr">
      <vt:lpstr> Copertina </vt:lpstr>
      <vt:lpstr>Correx</vt:lpstr>
      <vt:lpstr>ONOR tempo</vt:lpstr>
      <vt:lpstr> Fase 31 </vt:lpstr>
      <vt:lpstr> Fase 32 </vt:lpstr>
      <vt:lpstr> Fase 33 </vt:lpstr>
      <vt:lpstr> Fase 41 </vt:lpstr>
      <vt:lpstr> Fase 51 </vt:lpstr>
      <vt:lpstr> Fase 52 </vt:lpstr>
      <vt:lpstr> Fase 53</vt:lpstr>
      <vt:lpstr>Correx!Area_stampa</vt:lpstr>
    </vt:vector>
  </TitlesOfParts>
  <Company>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Canonica Sven</dc:creator>
  <cp:lastModifiedBy>Baù Roberto</cp:lastModifiedBy>
  <cp:lastPrinted>2023-07-28T12:40:29Z</cp:lastPrinted>
  <dcterms:created xsi:type="dcterms:W3CDTF">2011-02-13T12:17:51Z</dcterms:created>
  <dcterms:modified xsi:type="dcterms:W3CDTF">2023-07-28T12:45:21Z</dcterms:modified>
</cp:coreProperties>
</file>