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Criteri" sheetId="1" r:id="rId1"/>
  </sheets>
  <definedNames>
    <definedName name="_xlnm.Print_Area" localSheetId="0">'Criteri'!$A$1:$M$74</definedName>
  </definedNames>
  <calcPr fullCalcOnLoad="1"/>
</workbook>
</file>

<file path=xl/sharedStrings.xml><?xml version="1.0" encoding="utf-8"?>
<sst xmlns="http://schemas.openxmlformats.org/spreadsheetml/2006/main" count="151" uniqueCount="145">
  <si>
    <t>Criteri di valutazione della soluzione</t>
  </si>
  <si>
    <t>Criteri /</t>
  </si>
  <si>
    <t>Ponderazione</t>
  </si>
  <si>
    <t>Sotto criteri</t>
  </si>
  <si>
    <t>C</t>
  </si>
  <si>
    <t>A</t>
  </si>
  <si>
    <t>A1</t>
  </si>
  <si>
    <t>A2</t>
  </si>
  <si>
    <t>A3</t>
  </si>
  <si>
    <t>A4</t>
  </si>
  <si>
    <t>A5</t>
  </si>
  <si>
    <t>A6</t>
  </si>
  <si>
    <t>A7</t>
  </si>
  <si>
    <t>B</t>
  </si>
  <si>
    <t>Tecnici</t>
  </si>
  <si>
    <t>B1</t>
  </si>
  <si>
    <t>B2</t>
  </si>
  <si>
    <t>B3</t>
  </si>
  <si>
    <t>C1</t>
  </si>
  <si>
    <t>B4</t>
  </si>
  <si>
    <t>Aspetti economici</t>
  </si>
  <si>
    <t>B5</t>
  </si>
  <si>
    <t>B6</t>
  </si>
  <si>
    <t>B7</t>
  </si>
  <si>
    <t>B8</t>
  </si>
  <si>
    <t>Punti</t>
  </si>
  <si>
    <t>Percentuale</t>
  </si>
  <si>
    <t>Val %</t>
  </si>
  <si>
    <t>Punti Max.</t>
  </si>
  <si>
    <t>Gecoti</t>
  </si>
  <si>
    <t>Abraxas</t>
  </si>
  <si>
    <t>B9</t>
  </si>
  <si>
    <t>Possibilità di utilizzare “tasti rapidi” nella navigazione del sistema.</t>
  </si>
  <si>
    <t>Il sistema deve permettere la gestione, in modo molto flessibile, delle abilitazioni e la defizione dei ruoli utente. In particolare, deve avere la possibilità di concedere la visualizzazione dei dati anche ad utenti esterni all’UEC e poter creare gruppi autorizzati alla modifica dei dati.</t>
  </si>
  <si>
    <t>Il sistema deve avere una navigazione facilitata tramite la presentazione di finestre orientate ad eventi.</t>
  </si>
  <si>
    <t>Il sistema deve utilizzare le stesse chiavi di identificazione per tutte le tipologie di imposta (TUI, imposta successioni, etc.)</t>
  </si>
  <si>
    <t>Il nuovo sistema deve prevedere gli opportuni controlli di plausibilità in fase di inserimento e gestione dei dati.</t>
  </si>
  <si>
    <t>Il nuovo sistema deve essere flessibile dal punto di vista della parametrizzazione (es: modifica dei tassi d’interesse, etc.)</t>
  </si>
  <si>
    <t>Il nuovo sistema deve essere modulare. Questo anche nell’ottica di poter stabilire una priorità sui moduli da adottare/introdurre.</t>
  </si>
  <si>
    <t>Il nuovo sistema deve poter integrare il pregresso, in modo da gestire le pratiche ancora aperte mediante un unico sistema.</t>
  </si>
  <si>
    <t>La soluzione deve essere accessibile mediante un Web Browser e canale Internet.</t>
  </si>
  <si>
    <t>E’ auspicabile che il nuovo sistema abbia dei costi di gestione corrente (in termini di risorse e budget) minori o, quanto meno, uguali al sistema attuale.</t>
  </si>
  <si>
    <t>A8</t>
  </si>
  <si>
    <t>A9</t>
  </si>
  <si>
    <t>A10</t>
  </si>
  <si>
    <t>A11</t>
  </si>
  <si>
    <t>A12</t>
  </si>
  <si>
    <t>A13</t>
  </si>
  <si>
    <t>A53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</si>
  <si>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</si>
  <si>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</si>
  <si>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</si>
  <si>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</si>
  <si>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</si>
  <si>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</si>
  <si>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</si>
  <si>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</si>
  <si>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</si>
  <si>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</si>
  <si>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</si>
  <si>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</si>
  <si>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</si>
  <si>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</si>
  <si>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</si>
  <si>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</si>
  <si>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</si>
  <si>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</si>
  <si>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</si>
  <si>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</si>
  <si>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</si>
  <si>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</si>
  <si>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</si>
  <si>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</si>
  <si>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</si>
  <si>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</si>
  <si>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</si>
  <si>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</si>
  <si>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</si>
  <si>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</si>
  <si>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</si>
  <si>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</si>
  <si>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</si>
  <si>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</si>
  <si>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</si>
  <si>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</si>
  <si>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</si>
  <si>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</si>
  <si>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</si>
  <si>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Il sistema deve garantire un’adeguata reportistica, in particolare per scoperti, estratti conto per singoli anni e singoli tipi d’imposta, etc.</t>
  </si>
  <si>
    <t>Il sistema deve poter essere espandibile dal punto di vista funzionale (aggiunta di nuove tipologie e procedure di incasso, collegamento con altri sistemi, etc.)</t>
  </si>
  <si>
    <t>Deve garantire la tracciabilità e la storicizzazione degli accessi e delle modifiche ai dati.</t>
  </si>
  <si>
    <t>Il nuovo sistema deve garantire una corretta procedura di rateazione. In particolare dare la possibilità di stampare polizze bianche o con importi a piacimento, automatizzare i controlli sui mancati pagamenti delle singole bollette, etc.</t>
  </si>
  <si>
    <t>Il nuovo sistema deve prevedere la possibilità di gestire automaticamente i riversamenti e le restituzioni sia nei casi di eccedenze d’imposta, come pure nei casi di matrimonio, decesso o partenze.</t>
  </si>
  <si>
    <t>Il nuovo sistema deve prevedere la possibilità di gestire la modellistica per lettere di attestazione, notifiche di credito, ricerche di indirizzo, etc.</t>
  </si>
  <si>
    <t>Il nuovo sistema deve gestire la decadenza della responsabilità solidale.</t>
  </si>
  <si>
    <t>Il nuovo sistema deve gestire la responsabilità solidale.</t>
  </si>
  <si>
    <t>Garantire la ripresa degli ACB.</t>
  </si>
  <si>
    <t>Con il nuovo sistema deve essere garantita la rapidità in caso di riattivazione di procedure esecutive.</t>
  </si>
  <si>
    <t>Il nuovo sistema deve proporre in modo analitico la gestione delle spese esecutive.</t>
  </si>
  <si>
    <t>Il nuovo sistema deve permettere l’elaborazione di più domande di vendita per ogni procedura.</t>
  </si>
  <si>
    <t>Il nuovo sistema deve gestire il pignoramento complementare.</t>
  </si>
  <si>
    <t>Il nuovo sistema deve interfacciarsi con il sistema di esecuzione e fallimenti per quanto riguarda i dati della domanda di esecuzione, del precetto esecutivo, dell’ACB, dei richiami e dei pagamenti.</t>
  </si>
  <si>
    <t>Gestione sequestri in particolare i sequestri per persone residenti all’estero</t>
  </si>
  <si>
    <t>Il nuovo sistema deve garantire un corretto (importo e valuta) accredito per l’IP CH e USA.</t>
  </si>
  <si>
    <t>Il nuovo sistema deve permettere di contabilizzare la richiesta d’acconto, gli interessi, le spese e le tasse diffide per mancato pagamento (servizio contabilità).</t>
  </si>
  <si>
    <t>Il nuovo sistema deve prevedere l’interfaccia IBAN (servizio contabilità).</t>
  </si>
  <si>
    <t>Il nuovo sistema deve permettere di indicare sulle PVR, per i pagamenti effettuati dall’estero, il conto IBAN postfinance.</t>
  </si>
  <si>
    <t>Il nuovo sistema deve prevedere l’interfaccia UEC/SAP per i dati della contabilità e per le restituzioni.</t>
  </si>
  <si>
    <t>Il nuovo sistema deve permettere la ripartizione automatica dell’IFD (ripartizione 17%-83%).</t>
  </si>
  <si>
    <t>Il nuovo sistema deve permettere l’utilizzo di un campo, stampato sul conteggio inviato al contribuente, che indichi la causale degli accrediti e addebiti in modo dettagliato (p.es. trattenuta stipendio, compensazione, trattenuta alla fonte, ecc.).</t>
  </si>
  <si>
    <t>Il nuovo sistema deve permettere di effettuare le ricerche tramite diverse tipologie di criteri (per data, per chiave, ecc.).</t>
  </si>
  <si>
    <t>Il nuovo sistema deve poter produrre le necessarie liste di controllo (debitori, lista interessi remuneratori, ecc) e statistiche.</t>
  </si>
  <si>
    <t>Il nuovo sistema deve prevedere l’elenco delle eccedenze per tutti i tipi di incasso, per poter effettuare le restituzioni.</t>
  </si>
  <si>
    <t>Il nuovo sistema deve consentire la gestione delle aperture e chiusure della contabilità a richiesta.</t>
  </si>
  <si>
    <t>Il nuovo sistema deve permettere la gestione completa della procedura di condono per ogni tipo d’imposta, con la possibilità di ricorso e reclamo.</t>
  </si>
  <si>
    <t>Il nuovo sistema deve permettere la gestione del partitario sospesi.</t>
  </si>
  <si>
    <t>Il nuovo sistema deve permettere l’inserimento di piú di un indirizzo per singolo contribuente.</t>
  </si>
  <si>
    <t>Il nuovo sistema deve permettere di integrare le motivazioni nella decisione di condono.</t>
  </si>
  <si>
    <t>Il nuovo sistema deve permettere il controllo delle decisioni di condono parziali e proporre il richiamo e lo stralcio.</t>
  </si>
  <si>
    <t>Ripartizione incasso multe fiscali IC/IFD (100% - 50% - 41.5% - 8.5%).</t>
  </si>
  <si>
    <t>Ripartizione per IFD guadagni ufficio (100% - 17% - 83% - 17% - 83%).</t>
  </si>
  <si>
    <t>Il nuovo sistema deve permettere l’emissione congiunta del conguaglio con i relativi interessi.</t>
  </si>
  <si>
    <t>Il sistema deve consentire la possibilità di introdurre delle note ad uso interno dell’ufficio.</t>
  </si>
  <si>
    <t>Il nuovo sistema deve garantire la gestione dell’ipoteca legale.</t>
  </si>
  <si>
    <t>Il nuovo sistema deve prevedere la possibilità di scegliere la modalità di stampa ed emissione di alcuni prodotti (rateazioni o lettere da inviare al contribuente). Localmente o centralmente presso il CSI.</t>
  </si>
  <si>
    <t>Il nuovo sistema deve offrire la possibilità di proporre, in modo automatico, il ritiro dell’opposizione.</t>
  </si>
  <si>
    <t>Il nuovo sistema deve prevedere la gestione delle vincite (lotto, ecc.)</t>
  </si>
  <si>
    <t>Il nuovo sistema deve prevedere il computo globale di imposta.</t>
  </si>
  <si>
    <t>Il nuovo sistema deve prevedere la possibilità di gestire eventuali pagamenti, eccedenti in modo significativo, la richiesta d’acconto.</t>
  </si>
  <si>
    <t>Il nuovo sistema deve permettere la gestione delle cauzioni per la Polizia.</t>
  </si>
  <si>
    <t>Il nuovo sistema deve permettere la gestione dei riparti ai comuni: successioni, TUI, imposta immobiliare PG ed eventualmente recupero imposta di successione.</t>
  </si>
  <si>
    <t>La nuova soluzione dovrebbe mettere a disposizione dei vari programmi di pagamento OnLine (Internet banking e YellowNet) i codici di controllo, per poter effettuare i controllo di plausibilità sul numero di riferimento della PVR, in fase in pagamento.</t>
  </si>
  <si>
    <t>Il sistema deve consentire la possibilità di immettere delle annotazioni o commenti sui prodotti inviati al contribuente o altri uffici (p. es. UEF con indicazioni circa i beni da pignorare).</t>
  </si>
  <si>
    <t>Il nuovo sistema deve potersi integrare con un sistema di gestione elettronica dei prodotti e del dossier del contribuente (gestione elettronica documentale).</t>
  </si>
  <si>
    <t>Il nuovo sistema deve integrare altre informazioni utili all’incasso quali ad esempio: foglio ufficiale, registro fondiario, elenco titoli del contribuente da incarto fiscale, etc.</t>
  </si>
  <si>
    <t>Il nuovo sistema deve garantire la gestione del portafoglio garanzie con relativo scadenzario.</t>
  </si>
  <si>
    <t>Il nuovo sistema deve consentire la possibilità di raggruppare i crediti a partire dalla procedura esecutiva.</t>
  </si>
  <si>
    <t>Il nuovo sistema deve permettere di legare il conto di riferimento (per eventuali rimborsi) al singolo genere d’imposta.</t>
  </si>
  <si>
    <t>Il nuovo sistema deve integrare la banca dati conti contribuenti. Gli altri programmi (multe, tasse speciali, ecc.) devono poter accedere alla banca dati per le restituzioni.</t>
  </si>
  <si>
    <t>Il nuovo sistema deve prevedere la possibilità di addebitare al contribuente le spese di rimborso tramire PPR.</t>
  </si>
  <si>
    <t>Il nuovo sistema deve supportare l’identificazione degli uffici di esecuzione e i giudici fuori cantone, rispettivamente la corrispondenza nelle lingue ufficiali del Cantone di destinazione.</t>
  </si>
  <si>
    <t>L’assistenza tecnica e l’interfaccia utente del sistema devono essere in lingua italiana.</t>
  </si>
  <si>
    <t>Funzionali</t>
  </si>
  <si>
    <t>VRSG*</t>
  </si>
  <si>
    <t>* = Stato delle funionalità all'ultima presentazione VRSG effettuata nel 2005.</t>
  </si>
</sst>
</file>

<file path=xl/styles.xml><?xml version="1.0" encoding="utf-8"?>
<styleSheet xmlns="http://schemas.openxmlformats.org/spreadsheetml/2006/main">
  <numFmts count="3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CHF.&quot;\ #,##0;&quot;CHF.&quot;\ \-#,##0"/>
    <numFmt numFmtId="179" formatCode="&quot;CHF.&quot;\ #,##0;[Red]&quot;CHF.&quot;\ \-#,##0"/>
    <numFmt numFmtId="180" formatCode="&quot;CHF.&quot;\ #,##0.00;&quot;CHF.&quot;\ \-#,##0.00"/>
    <numFmt numFmtId="181" formatCode="&quot;CHF.&quot;\ #,##0.00;[Red]&quot;CHF.&quot;\ \-#,##0.00"/>
    <numFmt numFmtId="182" formatCode="_ &quot;CHF.&quot;\ * #,##0_ ;_ &quot;CHF.&quot;\ * \-#,##0_ ;_ &quot;CHF.&quot;\ * &quot;-&quot;_ ;_ @_ "/>
    <numFmt numFmtId="183" formatCode="_ &quot;CHF.&quot;\ * #,##0.00_ ;_ &quot;CHF.&quot;\ * \-#,##0.00_ ;_ &quot;CHF.&quot;\ * &quot;-&quot;??_ ;_ @_ "/>
    <numFmt numFmtId="184" formatCode="0.0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[$€-2]\ #.##000_);[Red]\([$€-2]\ #.##000\)"/>
    <numFmt numFmtId="189" formatCode="0.0%"/>
    <numFmt numFmtId="190" formatCode="0.0000"/>
    <numFmt numFmtId="191" formatCode="0.000"/>
    <numFmt numFmtId="192" formatCode="0.00000"/>
  </numFmts>
  <fonts count="7">
    <font>
      <sz val="10"/>
      <name val="Arial"/>
      <family val="0"/>
    </font>
    <font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/>
    </xf>
    <xf numFmtId="1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1" fontId="4" fillId="0" borderId="1" xfId="19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center"/>
    </xf>
    <xf numFmtId="0" fontId="4" fillId="0" borderId="0" xfId="0" applyFont="1" applyAlignment="1">
      <alignment/>
    </xf>
    <xf numFmtId="1" fontId="4" fillId="0" borderId="0" xfId="19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4" fillId="3" borderId="1" xfId="19" applyNumberFormat="1" applyFont="1" applyFill="1" applyBorder="1" applyAlignment="1">
      <alignment horizontal="center"/>
    </xf>
    <xf numFmtId="1" fontId="4" fillId="3" borderId="7" xfId="19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84" fontId="0" fillId="0" borderId="0" xfId="0" applyNumberFormat="1" applyAlignment="1">
      <alignment/>
    </xf>
    <xf numFmtId="184" fontId="3" fillId="2" borderId="5" xfId="0" applyNumberFormat="1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" fontId="0" fillId="4" borderId="6" xfId="19" applyNumberFormat="1" applyFont="1" applyFill="1" applyBorder="1" applyAlignment="1" applyProtection="1">
      <alignment horizontal="center"/>
      <protection locked="0"/>
    </xf>
    <xf numFmtId="1" fontId="0" fillId="4" borderId="6" xfId="0" applyNumberFormat="1" applyFont="1" applyFill="1" applyBorder="1" applyAlignment="1" applyProtection="1">
      <alignment horizontal="center"/>
      <protection locked="0"/>
    </xf>
    <xf numFmtId="1" fontId="0" fillId="4" borderId="3" xfId="0" applyNumberFormat="1" applyFont="1" applyFill="1" applyBorder="1" applyAlignment="1" applyProtection="1">
      <alignment horizontal="center"/>
      <protection locked="0"/>
    </xf>
    <xf numFmtId="1" fontId="0" fillId="0" borderId="3" xfId="0" applyNumberFormat="1" applyBorder="1" applyAlignment="1">
      <alignment horizontal="center"/>
    </xf>
    <xf numFmtId="0" fontId="0" fillId="0" borderId="9" xfId="0" applyFont="1" applyBorder="1" applyAlignment="1">
      <alignment horizontal="center"/>
    </xf>
    <xf numFmtId="1" fontId="0" fillId="4" borderId="10" xfId="0" applyNumberFormat="1" applyFont="1" applyFill="1" applyBorder="1" applyAlignment="1" applyProtection="1">
      <alignment horizontal="center"/>
      <protection locked="0"/>
    </xf>
    <xf numFmtId="0" fontId="0" fillId="0" borderId="4" xfId="0" applyFont="1" applyBorder="1" applyAlignment="1">
      <alignment wrapText="1"/>
    </xf>
    <xf numFmtId="9" fontId="0" fillId="0" borderId="6" xfId="0" applyNumberFormat="1" applyBorder="1" applyAlignment="1">
      <alignment horizontal="center"/>
    </xf>
    <xf numFmtId="9" fontId="4" fillId="0" borderId="1" xfId="0" applyNumberFormat="1" applyFont="1" applyBorder="1" applyAlignment="1">
      <alignment horizontal="center"/>
    </xf>
    <xf numFmtId="9" fontId="0" fillId="0" borderId="3" xfId="0" applyNumberFormat="1" applyBorder="1" applyAlignment="1">
      <alignment horizontal="center"/>
    </xf>
    <xf numFmtId="9" fontId="4" fillId="0" borderId="0" xfId="0" applyNumberFormat="1" applyFont="1" applyAlignment="1">
      <alignment horizontal="center"/>
    </xf>
    <xf numFmtId="189" fontId="4" fillId="0" borderId="1" xfId="0" applyNumberFormat="1" applyFont="1" applyBorder="1" applyAlignment="1">
      <alignment horizontal="center"/>
    </xf>
    <xf numFmtId="189" fontId="0" fillId="0" borderId="6" xfId="0" applyNumberFormat="1" applyFont="1" applyBorder="1" applyAlignment="1">
      <alignment horizontal="center"/>
    </xf>
    <xf numFmtId="189" fontId="0" fillId="0" borderId="3" xfId="0" applyNumberFormat="1" applyFont="1" applyBorder="1" applyAlignment="1">
      <alignment horizontal="center"/>
    </xf>
    <xf numFmtId="189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184" fontId="4" fillId="0" borderId="0" xfId="0" applyNumberFormat="1" applyFont="1" applyAlignment="1">
      <alignment/>
    </xf>
    <xf numFmtId="1" fontId="0" fillId="0" borderId="11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11" xfId="0" applyFont="1" applyBorder="1" applyAlignment="1">
      <alignment horizontal="left" wrapText="1"/>
    </xf>
    <xf numFmtId="0" fontId="0" fillId="0" borderId="11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189" fontId="0" fillId="0" borderId="6" xfId="0" applyNumberFormat="1" applyBorder="1" applyAlignment="1">
      <alignment horizontal="center"/>
    </xf>
    <xf numFmtId="189" fontId="0" fillId="0" borderId="3" xfId="0" applyNumberFormat="1" applyBorder="1" applyAlignment="1">
      <alignment horizontal="center"/>
    </xf>
    <xf numFmtId="0" fontId="3" fillId="2" borderId="0" xfId="0" applyFont="1" applyFill="1" applyBorder="1" applyAlignment="1">
      <alignment/>
    </xf>
    <xf numFmtId="0" fontId="4" fillId="0" borderId="7" xfId="0" applyFont="1" applyBorder="1" applyAlignment="1">
      <alignment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4" fillId="0" borderId="0" xfId="0" applyFont="1" applyFill="1" applyBorder="1" applyAlignment="1">
      <alignment/>
    </xf>
    <xf numFmtId="10" fontId="0" fillId="0" borderId="6" xfId="0" applyNumberFormat="1" applyBorder="1" applyAlignment="1">
      <alignment horizontal="center"/>
    </xf>
    <xf numFmtId="10" fontId="0" fillId="0" borderId="6" xfId="0" applyNumberFormat="1" applyFont="1" applyBorder="1" applyAlignment="1">
      <alignment horizontal="center"/>
    </xf>
    <xf numFmtId="2" fontId="4" fillId="0" borderId="0" xfId="0" applyNumberFormat="1" applyFont="1" applyAlignment="1">
      <alignment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9" fontId="0" fillId="0" borderId="6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89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2" borderId="8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ont>
        <color rgb="FFFFFFFF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5.421875" style="0" customWidth="1"/>
    <col min="3" max="3" width="3.00390625" style="0" customWidth="1"/>
    <col min="4" max="4" width="46.57421875" style="0" customWidth="1"/>
    <col min="5" max="5" width="6.421875" style="0" customWidth="1"/>
    <col min="6" max="6" width="13.57421875" style="0" bestFit="1" customWidth="1"/>
    <col min="7" max="7" width="15.57421875" style="0" bestFit="1" customWidth="1"/>
    <col min="8" max="8" width="8.28125" style="0" customWidth="1"/>
    <col min="9" max="9" width="8.28125" style="28" customWidth="1"/>
    <col min="10" max="10" width="8.421875" style="0" customWidth="1"/>
    <col min="11" max="11" width="9.140625" style="28" customWidth="1"/>
    <col min="12" max="12" width="8.140625" style="0" customWidth="1"/>
    <col min="13" max="13" width="8.57421875" style="28" customWidth="1"/>
    <col min="14" max="14" width="7.7109375" style="0" customWidth="1"/>
    <col min="22" max="22" width="9.140625" style="22" customWidth="1"/>
    <col min="30" max="30" width="9.140625" style="22" customWidth="1"/>
    <col min="38" max="38" width="9.140625" style="22" customWidth="1"/>
  </cols>
  <sheetData>
    <row r="1" spans="2:13" ht="25.5">
      <c r="B1" s="1" t="s">
        <v>0</v>
      </c>
      <c r="E1" s="2"/>
      <c r="F1" s="3"/>
      <c r="G1" s="3"/>
      <c r="M1"/>
    </row>
    <row r="2" spans="1:32" ht="13.5" thickBot="1">
      <c r="A2" s="4"/>
      <c r="B2" s="5"/>
      <c r="C2" s="4"/>
      <c r="D2" s="4"/>
      <c r="E2" s="6"/>
      <c r="F2" s="7"/>
      <c r="G2" s="7"/>
      <c r="M2"/>
      <c r="P2" s="22"/>
      <c r="X2" s="22"/>
      <c r="AF2" s="22"/>
    </row>
    <row r="3" spans="1:13" ht="16.5" thickBot="1">
      <c r="A3" s="8"/>
      <c r="B3" s="9"/>
      <c r="C3" s="10" t="s">
        <v>1</v>
      </c>
      <c r="D3" s="10"/>
      <c r="E3" s="78" t="s">
        <v>2</v>
      </c>
      <c r="F3" s="79"/>
      <c r="G3" s="80"/>
      <c r="H3" s="76" t="s">
        <v>29</v>
      </c>
      <c r="I3" s="77"/>
      <c r="J3" s="76" t="s">
        <v>30</v>
      </c>
      <c r="K3" s="77"/>
      <c r="L3" s="76" t="s">
        <v>143</v>
      </c>
      <c r="M3" s="77"/>
    </row>
    <row r="4" spans="2:13" ht="16.5" thickBot="1">
      <c r="B4" s="11"/>
      <c r="C4" s="12"/>
      <c r="D4" s="60" t="s">
        <v>3</v>
      </c>
      <c r="E4" s="13" t="s">
        <v>4</v>
      </c>
      <c r="F4" s="14" t="s">
        <v>28</v>
      </c>
      <c r="G4" s="14" t="s">
        <v>26</v>
      </c>
      <c r="H4" s="13" t="s">
        <v>25</v>
      </c>
      <c r="I4" s="29" t="s">
        <v>27</v>
      </c>
      <c r="J4" s="13" t="s">
        <v>25</v>
      </c>
      <c r="K4" s="29" t="s">
        <v>27</v>
      </c>
      <c r="L4" s="13" t="s">
        <v>25</v>
      </c>
      <c r="M4" s="29" t="s">
        <v>27</v>
      </c>
    </row>
    <row r="5" spans="2:15" ht="12.75">
      <c r="B5" s="15" t="s">
        <v>5</v>
      </c>
      <c r="C5" s="16" t="s">
        <v>142</v>
      </c>
      <c r="D5" s="16"/>
      <c r="E5" s="17">
        <v>50</v>
      </c>
      <c r="F5" s="15"/>
      <c r="G5" s="42"/>
      <c r="H5" s="25"/>
      <c r="I5" s="46">
        <f>SUM(I6:I58)</f>
        <v>0.267</v>
      </c>
      <c r="J5" s="25"/>
      <c r="K5" s="46">
        <f>SUM(K6:K58)</f>
        <v>0.14100000000000007</v>
      </c>
      <c r="L5" s="25"/>
      <c r="M5" s="46">
        <f>SUM(M6:M58)</f>
        <v>0.15800000000000008</v>
      </c>
      <c r="O5" s="27"/>
    </row>
    <row r="6" spans="2:38" ht="38.25">
      <c r="B6" s="18" t="s">
        <v>6</v>
      </c>
      <c r="C6" s="19"/>
      <c r="D6" s="55" t="s">
        <v>88</v>
      </c>
      <c r="E6" s="52"/>
      <c r="F6" s="30">
        <v>10</v>
      </c>
      <c r="G6" s="42">
        <v>0.01</v>
      </c>
      <c r="H6" s="35">
        <v>9</v>
      </c>
      <c r="I6" s="47">
        <f>H6/1000</f>
        <v>0.009</v>
      </c>
      <c r="J6" s="35">
        <v>8</v>
      </c>
      <c r="K6" s="47">
        <f>J6/1000</f>
        <v>0.008</v>
      </c>
      <c r="L6" s="35">
        <v>6</v>
      </c>
      <c r="M6" s="47">
        <f>L6/1000</f>
        <v>0.006</v>
      </c>
      <c r="N6" s="50"/>
      <c r="O6" s="27"/>
      <c r="P6" s="27"/>
      <c r="Q6" s="27"/>
      <c r="R6" s="27"/>
      <c r="S6" s="27"/>
      <c r="T6" s="27"/>
      <c r="U6" s="27"/>
      <c r="V6" s="67"/>
      <c r="W6" s="27"/>
      <c r="X6" s="27"/>
      <c r="Y6" s="27"/>
      <c r="Z6" s="27"/>
      <c r="AA6" s="27"/>
      <c r="AB6" s="27"/>
      <c r="AC6" s="27"/>
      <c r="AE6" s="27"/>
      <c r="AF6" s="27"/>
      <c r="AG6" s="27"/>
      <c r="AH6" s="27"/>
      <c r="AI6" s="27"/>
      <c r="AJ6" s="27"/>
      <c r="AK6" s="27"/>
      <c r="AL6" s="64"/>
    </row>
    <row r="7" spans="2:38" ht="51">
      <c r="B7" s="18" t="s">
        <v>7</v>
      </c>
      <c r="C7" s="19"/>
      <c r="D7" s="55" t="s">
        <v>89</v>
      </c>
      <c r="E7" s="52"/>
      <c r="F7" s="30">
        <v>10</v>
      </c>
      <c r="G7" s="42">
        <v>0.01</v>
      </c>
      <c r="H7" s="35">
        <v>9</v>
      </c>
      <c r="I7" s="47">
        <f aca="true" t="shared" si="0" ref="I7:I54">H7/1000</f>
        <v>0.009</v>
      </c>
      <c r="J7" s="35">
        <v>9</v>
      </c>
      <c r="K7" s="47">
        <f aca="true" t="shared" si="1" ref="K7:K54">J7/1000</f>
        <v>0.009</v>
      </c>
      <c r="L7" s="35">
        <v>5</v>
      </c>
      <c r="M7" s="47">
        <f aca="true" t="shared" si="2" ref="M7:M54">L7/1000</f>
        <v>0.005</v>
      </c>
      <c r="N7" s="50"/>
      <c r="O7" s="27"/>
      <c r="P7" s="27"/>
      <c r="Q7" s="27"/>
      <c r="R7" s="27"/>
      <c r="S7" s="27"/>
      <c r="T7" s="27"/>
      <c r="U7" s="27"/>
      <c r="V7" s="67"/>
      <c r="W7" s="27"/>
      <c r="X7" s="27"/>
      <c r="Y7" s="27"/>
      <c r="Z7" s="27"/>
      <c r="AA7" s="27"/>
      <c r="AB7" s="27"/>
      <c r="AC7" s="27"/>
      <c r="AE7" s="27"/>
      <c r="AF7" s="27"/>
      <c r="AG7" s="27"/>
      <c r="AH7" s="27"/>
      <c r="AI7" s="27"/>
      <c r="AJ7" s="27"/>
      <c r="AK7" s="27"/>
      <c r="AL7" s="64"/>
    </row>
    <row r="8" spans="2:38" ht="25.5">
      <c r="B8" s="18" t="s">
        <v>8</v>
      </c>
      <c r="C8" s="19"/>
      <c r="D8" s="56" t="s">
        <v>90</v>
      </c>
      <c r="E8" s="52"/>
      <c r="F8" s="30">
        <v>10</v>
      </c>
      <c r="G8" s="42">
        <v>0.01</v>
      </c>
      <c r="H8" s="35">
        <v>8</v>
      </c>
      <c r="I8" s="47">
        <f t="shared" si="0"/>
        <v>0.008</v>
      </c>
      <c r="J8" s="35">
        <v>8</v>
      </c>
      <c r="K8" s="47">
        <f t="shared" si="1"/>
        <v>0.008</v>
      </c>
      <c r="L8" s="35">
        <v>8</v>
      </c>
      <c r="M8" s="47">
        <f t="shared" si="2"/>
        <v>0.008</v>
      </c>
      <c r="N8" s="50"/>
      <c r="O8" s="27"/>
      <c r="P8" s="27"/>
      <c r="Q8" s="27"/>
      <c r="R8" s="27"/>
      <c r="S8" s="27"/>
      <c r="T8" s="27"/>
      <c r="U8" s="27"/>
      <c r="V8" s="67"/>
      <c r="W8" s="27"/>
      <c r="X8" s="27"/>
      <c r="Y8" s="27"/>
      <c r="Z8" s="27"/>
      <c r="AA8" s="27"/>
      <c r="AB8" s="27"/>
      <c r="AC8" s="27"/>
      <c r="AE8" s="27"/>
      <c r="AF8" s="27"/>
      <c r="AG8" s="27"/>
      <c r="AH8" s="27"/>
      <c r="AI8" s="27"/>
      <c r="AJ8" s="27"/>
      <c r="AK8" s="27"/>
      <c r="AL8" s="64"/>
    </row>
    <row r="9" spans="2:38" ht="63.75">
      <c r="B9" s="18" t="s">
        <v>9</v>
      </c>
      <c r="C9" s="19"/>
      <c r="D9" s="56" t="s">
        <v>91</v>
      </c>
      <c r="E9" s="52"/>
      <c r="F9" s="30">
        <v>10</v>
      </c>
      <c r="G9" s="42">
        <v>0.01</v>
      </c>
      <c r="H9" s="35">
        <v>10</v>
      </c>
      <c r="I9" s="47">
        <f t="shared" si="0"/>
        <v>0.01</v>
      </c>
      <c r="J9" s="35">
        <v>8</v>
      </c>
      <c r="K9" s="47">
        <f t="shared" si="1"/>
        <v>0.008</v>
      </c>
      <c r="L9" s="35">
        <v>9</v>
      </c>
      <c r="M9" s="47">
        <f t="shared" si="2"/>
        <v>0.009</v>
      </c>
      <c r="N9" s="50"/>
      <c r="O9" s="27"/>
      <c r="P9" s="27"/>
      <c r="Q9" s="27"/>
      <c r="R9" s="27"/>
      <c r="S9" s="27"/>
      <c r="T9" s="27"/>
      <c r="U9" s="27"/>
      <c r="V9" s="67"/>
      <c r="W9" s="27"/>
      <c r="X9" s="27"/>
      <c r="Y9" s="27"/>
      <c r="Z9" s="27"/>
      <c r="AA9" s="27"/>
      <c r="AB9" s="27"/>
      <c r="AC9" s="27"/>
      <c r="AE9" s="27"/>
      <c r="AF9" s="27"/>
      <c r="AG9" s="27"/>
      <c r="AH9" s="27"/>
      <c r="AI9" s="27"/>
      <c r="AJ9" s="27"/>
      <c r="AK9" s="27"/>
      <c r="AL9" s="64"/>
    </row>
    <row r="10" spans="2:38" ht="63.75">
      <c r="B10" s="18" t="s">
        <v>10</v>
      </c>
      <c r="C10" s="19"/>
      <c r="D10" s="56" t="s">
        <v>92</v>
      </c>
      <c r="E10" s="52"/>
      <c r="F10" s="30">
        <v>10</v>
      </c>
      <c r="G10" s="42">
        <v>0.01</v>
      </c>
      <c r="H10" s="35">
        <v>6</v>
      </c>
      <c r="I10" s="47">
        <f t="shared" si="0"/>
        <v>0.006</v>
      </c>
      <c r="J10" s="35">
        <v>4</v>
      </c>
      <c r="K10" s="47">
        <f t="shared" si="1"/>
        <v>0.004</v>
      </c>
      <c r="L10" s="35">
        <v>4</v>
      </c>
      <c r="M10" s="47">
        <f t="shared" si="2"/>
        <v>0.004</v>
      </c>
      <c r="N10" s="50"/>
      <c r="O10" s="27"/>
      <c r="P10" s="27"/>
      <c r="Q10" s="27"/>
      <c r="R10" s="27"/>
      <c r="S10" s="27"/>
      <c r="T10" s="27"/>
      <c r="U10" s="27"/>
      <c r="V10" s="67"/>
      <c r="W10" s="27"/>
      <c r="X10" s="27"/>
      <c r="Y10" s="27"/>
      <c r="Z10" s="27"/>
      <c r="AA10" s="27"/>
      <c r="AB10" s="27"/>
      <c r="AC10" s="27"/>
      <c r="AE10" s="27"/>
      <c r="AF10" s="27"/>
      <c r="AG10" s="27"/>
      <c r="AH10" s="27"/>
      <c r="AI10" s="27"/>
      <c r="AJ10" s="27"/>
      <c r="AK10" s="27"/>
      <c r="AL10" s="64"/>
    </row>
    <row r="11" spans="2:38" ht="38.25">
      <c r="B11" s="18" t="s">
        <v>11</v>
      </c>
      <c r="C11" s="19"/>
      <c r="D11" s="56" t="s">
        <v>93</v>
      </c>
      <c r="E11" s="52"/>
      <c r="F11" s="30">
        <v>10</v>
      </c>
      <c r="G11" s="42">
        <v>0.01</v>
      </c>
      <c r="H11" s="35">
        <v>9</v>
      </c>
      <c r="I11" s="47">
        <f t="shared" si="0"/>
        <v>0.009</v>
      </c>
      <c r="J11" s="35">
        <v>9</v>
      </c>
      <c r="K11" s="47">
        <f t="shared" si="1"/>
        <v>0.009</v>
      </c>
      <c r="L11" s="35">
        <v>5</v>
      </c>
      <c r="M11" s="47">
        <f t="shared" si="2"/>
        <v>0.005</v>
      </c>
      <c r="N11" s="50"/>
      <c r="O11" s="27"/>
      <c r="P11" s="27"/>
      <c r="Q11" s="27"/>
      <c r="R11" s="27"/>
      <c r="S11" s="27"/>
      <c r="T11" s="27"/>
      <c r="U11" s="27"/>
      <c r="V11" s="67"/>
      <c r="W11" s="27"/>
      <c r="X11" s="27"/>
      <c r="Y11" s="27"/>
      <c r="Z11" s="27"/>
      <c r="AA11" s="27"/>
      <c r="AB11" s="27"/>
      <c r="AC11" s="27"/>
      <c r="AE11" s="27"/>
      <c r="AF11" s="27"/>
      <c r="AG11" s="27"/>
      <c r="AH11" s="27"/>
      <c r="AI11" s="27"/>
      <c r="AJ11" s="27"/>
      <c r="AK11" s="27"/>
      <c r="AL11" s="64"/>
    </row>
    <row r="12" spans="2:38" ht="25.5">
      <c r="B12" s="18" t="s">
        <v>12</v>
      </c>
      <c r="C12" s="19"/>
      <c r="D12" s="56" t="s">
        <v>94</v>
      </c>
      <c r="E12" s="52"/>
      <c r="F12" s="30">
        <v>10</v>
      </c>
      <c r="G12" s="42">
        <v>0.01</v>
      </c>
      <c r="H12" s="35">
        <v>8</v>
      </c>
      <c r="I12" s="47">
        <f t="shared" si="0"/>
        <v>0.008</v>
      </c>
      <c r="J12" s="35">
        <v>0</v>
      </c>
      <c r="K12" s="47">
        <f t="shared" si="1"/>
        <v>0</v>
      </c>
      <c r="L12" s="35">
        <v>1</v>
      </c>
      <c r="M12" s="47">
        <f t="shared" si="2"/>
        <v>0.001</v>
      </c>
      <c r="N12" s="50"/>
      <c r="O12" s="27"/>
      <c r="P12" s="27"/>
      <c r="Q12" s="27"/>
      <c r="R12" s="27"/>
      <c r="S12" s="27"/>
      <c r="T12" s="27"/>
      <c r="U12" s="27"/>
      <c r="V12" s="67"/>
      <c r="W12" s="27"/>
      <c r="X12" s="27"/>
      <c r="Y12" s="27"/>
      <c r="Z12" s="27"/>
      <c r="AA12" s="27"/>
      <c r="AB12" s="27"/>
      <c r="AC12" s="27"/>
      <c r="AE12" s="27"/>
      <c r="AF12" s="27"/>
      <c r="AG12" s="27"/>
      <c r="AH12" s="27"/>
      <c r="AI12" s="27"/>
      <c r="AJ12" s="27"/>
      <c r="AK12" s="27"/>
      <c r="AL12" s="64"/>
    </row>
    <row r="13" spans="2:38" ht="25.5">
      <c r="B13" s="18" t="s">
        <v>42</v>
      </c>
      <c r="C13" s="19"/>
      <c r="D13" s="56" t="s">
        <v>95</v>
      </c>
      <c r="E13" s="52"/>
      <c r="F13" s="30">
        <v>10</v>
      </c>
      <c r="G13" s="42">
        <v>0.01</v>
      </c>
      <c r="H13" s="35">
        <v>8</v>
      </c>
      <c r="I13" s="47">
        <f t="shared" si="0"/>
        <v>0.008</v>
      </c>
      <c r="J13" s="35">
        <v>0</v>
      </c>
      <c r="K13" s="47">
        <f t="shared" si="1"/>
        <v>0</v>
      </c>
      <c r="L13" s="35">
        <v>3</v>
      </c>
      <c r="M13" s="47">
        <f t="shared" si="2"/>
        <v>0.003</v>
      </c>
      <c r="N13" s="50"/>
      <c r="O13" s="27"/>
      <c r="P13" s="27"/>
      <c r="Q13" s="27"/>
      <c r="R13" s="27"/>
      <c r="S13" s="27"/>
      <c r="T13" s="27"/>
      <c r="U13" s="27"/>
      <c r="V13" s="67"/>
      <c r="W13" s="27"/>
      <c r="X13" s="27"/>
      <c r="Y13" s="27"/>
      <c r="Z13" s="27"/>
      <c r="AA13" s="27"/>
      <c r="AB13" s="27"/>
      <c r="AC13" s="27"/>
      <c r="AE13" s="27"/>
      <c r="AF13" s="27"/>
      <c r="AG13" s="27"/>
      <c r="AH13" s="27"/>
      <c r="AI13" s="27"/>
      <c r="AJ13" s="27"/>
      <c r="AK13" s="27"/>
      <c r="AL13" s="64"/>
    </row>
    <row r="14" spans="2:38" ht="12.75">
      <c r="B14" s="18" t="s">
        <v>43</v>
      </c>
      <c r="C14" s="19"/>
      <c r="D14" s="56" t="s">
        <v>96</v>
      </c>
      <c r="E14" s="52"/>
      <c r="F14" s="30">
        <v>10</v>
      </c>
      <c r="G14" s="42">
        <v>0.01</v>
      </c>
      <c r="H14" s="35">
        <v>8</v>
      </c>
      <c r="I14" s="47">
        <f t="shared" si="0"/>
        <v>0.008</v>
      </c>
      <c r="J14" s="35">
        <v>0</v>
      </c>
      <c r="K14" s="47">
        <f t="shared" si="1"/>
        <v>0</v>
      </c>
      <c r="L14" s="35">
        <v>1</v>
      </c>
      <c r="M14" s="47">
        <f t="shared" si="2"/>
        <v>0.001</v>
      </c>
      <c r="N14" s="50"/>
      <c r="O14" s="27"/>
      <c r="P14" s="27"/>
      <c r="Q14" s="27"/>
      <c r="R14" s="27"/>
      <c r="S14" s="27"/>
      <c r="T14" s="27"/>
      <c r="U14" s="27"/>
      <c r="V14" s="67"/>
      <c r="W14" s="27"/>
      <c r="X14" s="27"/>
      <c r="Y14" s="27"/>
      <c r="Z14" s="27"/>
      <c r="AA14" s="27"/>
      <c r="AB14" s="27"/>
      <c r="AC14" s="27"/>
      <c r="AE14" s="27"/>
      <c r="AF14" s="27"/>
      <c r="AG14" s="27"/>
      <c r="AH14" s="27"/>
      <c r="AI14" s="27"/>
      <c r="AJ14" s="27"/>
      <c r="AK14" s="27"/>
      <c r="AL14" s="64"/>
    </row>
    <row r="15" spans="2:38" ht="51">
      <c r="B15" s="18" t="s">
        <v>44</v>
      </c>
      <c r="C15" s="19"/>
      <c r="D15" s="56" t="s">
        <v>140</v>
      </c>
      <c r="E15" s="52"/>
      <c r="F15" s="30">
        <v>10</v>
      </c>
      <c r="G15" s="42">
        <v>0.01</v>
      </c>
      <c r="H15" s="35">
        <v>1</v>
      </c>
      <c r="I15" s="47">
        <f t="shared" si="0"/>
        <v>0.001</v>
      </c>
      <c r="J15" s="35">
        <v>5</v>
      </c>
      <c r="K15" s="47">
        <f t="shared" si="1"/>
        <v>0.005</v>
      </c>
      <c r="L15" s="35">
        <v>1</v>
      </c>
      <c r="M15" s="47">
        <f t="shared" si="2"/>
        <v>0.001</v>
      </c>
      <c r="N15" s="50"/>
      <c r="O15" s="27"/>
      <c r="P15" s="27"/>
      <c r="Q15" s="27"/>
      <c r="R15" s="27"/>
      <c r="S15" s="27"/>
      <c r="T15" s="27"/>
      <c r="U15" s="27"/>
      <c r="W15" s="27"/>
      <c r="X15" s="27"/>
      <c r="Y15" s="27"/>
      <c r="Z15" s="27"/>
      <c r="AA15" s="27"/>
      <c r="AB15" s="27"/>
      <c r="AC15" s="27"/>
      <c r="AE15" s="27"/>
      <c r="AF15" s="27"/>
      <c r="AG15" s="27"/>
      <c r="AH15" s="27"/>
      <c r="AI15" s="27"/>
      <c r="AJ15" s="27"/>
      <c r="AK15" s="27"/>
      <c r="AL15" s="64"/>
    </row>
    <row r="16" spans="2:38" ht="25.5">
      <c r="B16" s="18" t="s">
        <v>45</v>
      </c>
      <c r="C16" s="19"/>
      <c r="D16" s="56" t="s">
        <v>97</v>
      </c>
      <c r="E16" s="52"/>
      <c r="F16" s="30">
        <v>10</v>
      </c>
      <c r="G16" s="42">
        <v>0.01</v>
      </c>
      <c r="H16" s="35">
        <v>9</v>
      </c>
      <c r="I16" s="47">
        <f t="shared" si="0"/>
        <v>0.009</v>
      </c>
      <c r="J16" s="35">
        <v>7</v>
      </c>
      <c r="K16" s="47">
        <f t="shared" si="1"/>
        <v>0.007</v>
      </c>
      <c r="L16" s="35">
        <v>5</v>
      </c>
      <c r="M16" s="47">
        <f t="shared" si="2"/>
        <v>0.005</v>
      </c>
      <c r="N16" s="50"/>
      <c r="O16" s="27"/>
      <c r="P16" s="27"/>
      <c r="Q16" s="27"/>
      <c r="R16" s="27"/>
      <c r="S16" s="27"/>
      <c r="T16" s="27"/>
      <c r="U16" s="27"/>
      <c r="W16" s="27"/>
      <c r="X16" s="27"/>
      <c r="Y16" s="27"/>
      <c r="Z16" s="27"/>
      <c r="AA16" s="27"/>
      <c r="AB16" s="27"/>
      <c r="AC16" s="27"/>
      <c r="AE16" s="27"/>
      <c r="AF16" s="27"/>
      <c r="AG16" s="27"/>
      <c r="AH16" s="27"/>
      <c r="AI16" s="27"/>
      <c r="AJ16" s="27"/>
      <c r="AK16" s="27"/>
      <c r="AL16" s="64"/>
    </row>
    <row r="17" spans="2:38" ht="25.5">
      <c r="B17" s="18" t="s">
        <v>46</v>
      </c>
      <c r="C17" s="19"/>
      <c r="D17" s="56" t="s">
        <v>98</v>
      </c>
      <c r="E17" s="52"/>
      <c r="F17" s="30">
        <v>10</v>
      </c>
      <c r="G17" s="42">
        <v>0.01</v>
      </c>
      <c r="H17" s="35">
        <v>7</v>
      </c>
      <c r="I17" s="47">
        <f t="shared" si="0"/>
        <v>0.007</v>
      </c>
      <c r="J17" s="35">
        <v>0</v>
      </c>
      <c r="K17" s="47">
        <f t="shared" si="1"/>
        <v>0</v>
      </c>
      <c r="L17" s="35">
        <v>3</v>
      </c>
      <c r="M17" s="47">
        <f t="shared" si="2"/>
        <v>0.003</v>
      </c>
      <c r="N17" s="50"/>
      <c r="O17" s="27"/>
      <c r="P17" s="27"/>
      <c r="Q17" s="27"/>
      <c r="R17" s="27"/>
      <c r="S17" s="27"/>
      <c r="T17" s="27"/>
      <c r="U17" s="27"/>
      <c r="V17" s="67"/>
      <c r="W17" s="27"/>
      <c r="X17" s="27"/>
      <c r="Y17" s="27"/>
      <c r="Z17" s="27"/>
      <c r="AA17" s="27"/>
      <c r="AB17" s="27"/>
      <c r="AC17" s="27"/>
      <c r="AE17" s="27"/>
      <c r="AF17" s="27"/>
      <c r="AG17" s="27"/>
      <c r="AH17" s="27"/>
      <c r="AI17" s="27"/>
      <c r="AJ17" s="27"/>
      <c r="AK17" s="27"/>
      <c r="AL17" s="64"/>
    </row>
    <row r="18" spans="2:38" ht="25.5">
      <c r="B18" s="18" t="s">
        <v>47</v>
      </c>
      <c r="C18" s="19"/>
      <c r="D18" s="56" t="s">
        <v>99</v>
      </c>
      <c r="E18" s="52"/>
      <c r="F18" s="30">
        <v>10</v>
      </c>
      <c r="G18" s="42">
        <v>0.01</v>
      </c>
      <c r="H18" s="35">
        <v>9</v>
      </c>
      <c r="I18" s="47">
        <f t="shared" si="0"/>
        <v>0.009</v>
      </c>
      <c r="J18" s="35">
        <v>0</v>
      </c>
      <c r="K18" s="47">
        <f t="shared" si="1"/>
        <v>0</v>
      </c>
      <c r="L18" s="35">
        <v>5</v>
      </c>
      <c r="M18" s="47">
        <f t="shared" si="2"/>
        <v>0.005</v>
      </c>
      <c r="N18" s="50"/>
      <c r="O18" s="27"/>
      <c r="P18" s="27"/>
      <c r="Q18" s="27"/>
      <c r="R18" s="27"/>
      <c r="S18" s="27"/>
      <c r="T18" s="27"/>
      <c r="U18" s="27"/>
      <c r="V18" s="67"/>
      <c r="W18" s="27"/>
      <c r="X18" s="27"/>
      <c r="Y18" s="27"/>
      <c r="Z18" s="27"/>
      <c r="AA18" s="27"/>
      <c r="AB18" s="27"/>
      <c r="AC18" s="27"/>
      <c r="AE18" s="27"/>
      <c r="AF18" s="27"/>
      <c r="AG18" s="27"/>
      <c r="AH18" s="27"/>
      <c r="AI18" s="27"/>
      <c r="AJ18" s="27"/>
      <c r="AK18" s="27"/>
      <c r="AL18" s="64"/>
    </row>
    <row r="19" spans="2:38" ht="25.5">
      <c r="B19" s="18" t="s">
        <v>49</v>
      </c>
      <c r="C19" s="19"/>
      <c r="D19" s="56" t="s">
        <v>100</v>
      </c>
      <c r="E19" s="52"/>
      <c r="F19" s="30">
        <v>10</v>
      </c>
      <c r="G19" s="42">
        <v>0.01</v>
      </c>
      <c r="H19" s="35">
        <v>9</v>
      </c>
      <c r="I19" s="47">
        <f t="shared" si="0"/>
        <v>0.009</v>
      </c>
      <c r="J19" s="35">
        <v>1</v>
      </c>
      <c r="K19" s="47">
        <f t="shared" si="1"/>
        <v>0.001</v>
      </c>
      <c r="L19" s="35">
        <v>1</v>
      </c>
      <c r="M19" s="47">
        <f t="shared" si="2"/>
        <v>0.001</v>
      </c>
      <c r="N19" s="50"/>
      <c r="O19" s="27"/>
      <c r="P19" s="27"/>
      <c r="Q19" s="27"/>
      <c r="R19" s="27"/>
      <c r="S19" s="27"/>
      <c r="T19" s="27"/>
      <c r="U19" s="27"/>
      <c r="W19" s="27"/>
      <c r="X19" s="27"/>
      <c r="Y19" s="27"/>
      <c r="Z19" s="27"/>
      <c r="AA19" s="27"/>
      <c r="AB19" s="27"/>
      <c r="AC19" s="27"/>
      <c r="AE19" s="27"/>
      <c r="AF19" s="27"/>
      <c r="AG19" s="27"/>
      <c r="AH19" s="27"/>
      <c r="AI19" s="27"/>
      <c r="AJ19" s="27"/>
      <c r="AK19" s="27"/>
      <c r="AL19" s="64"/>
    </row>
    <row r="20" spans="2:38" ht="51">
      <c r="B20" s="18" t="s">
        <v>50</v>
      </c>
      <c r="C20" s="19"/>
      <c r="D20" s="56" t="s">
        <v>101</v>
      </c>
      <c r="E20" s="52"/>
      <c r="F20" s="30">
        <v>10</v>
      </c>
      <c r="G20" s="42">
        <v>0.01</v>
      </c>
      <c r="H20" s="35">
        <v>6</v>
      </c>
      <c r="I20" s="47">
        <f t="shared" si="0"/>
        <v>0.006</v>
      </c>
      <c r="J20" s="35">
        <v>1</v>
      </c>
      <c r="K20" s="47">
        <f t="shared" si="1"/>
        <v>0.001</v>
      </c>
      <c r="L20" s="35">
        <v>2</v>
      </c>
      <c r="M20" s="47">
        <f t="shared" si="2"/>
        <v>0.002</v>
      </c>
      <c r="N20" s="50"/>
      <c r="O20" s="27"/>
      <c r="P20" s="27"/>
      <c r="Q20" s="27"/>
      <c r="R20" s="27"/>
      <c r="S20" s="27"/>
      <c r="T20" s="27"/>
      <c r="U20" s="27"/>
      <c r="W20" s="27"/>
      <c r="X20" s="27"/>
      <c r="Y20" s="27"/>
      <c r="Z20" s="27"/>
      <c r="AA20" s="27"/>
      <c r="AB20" s="27"/>
      <c r="AC20" s="27"/>
      <c r="AE20" s="27"/>
      <c r="AF20" s="27"/>
      <c r="AG20" s="27"/>
      <c r="AH20" s="27"/>
      <c r="AI20" s="27"/>
      <c r="AJ20" s="27"/>
      <c r="AK20" s="27"/>
      <c r="AL20" s="64"/>
    </row>
    <row r="21" spans="2:38" ht="25.5">
      <c r="B21" s="18" t="s">
        <v>51</v>
      </c>
      <c r="C21" s="19"/>
      <c r="D21" s="56" t="s">
        <v>102</v>
      </c>
      <c r="E21" s="52"/>
      <c r="F21" s="30">
        <v>10</v>
      </c>
      <c r="G21" s="42">
        <v>0.01</v>
      </c>
      <c r="H21" s="35">
        <v>1</v>
      </c>
      <c r="I21" s="47">
        <f t="shared" si="0"/>
        <v>0.001</v>
      </c>
      <c r="J21" s="35">
        <v>1</v>
      </c>
      <c r="K21" s="47">
        <f t="shared" si="1"/>
        <v>0.001</v>
      </c>
      <c r="L21" s="35">
        <v>1</v>
      </c>
      <c r="M21" s="47">
        <f t="shared" si="2"/>
        <v>0.001</v>
      </c>
      <c r="N21" s="50"/>
      <c r="O21" s="27"/>
      <c r="P21" s="27"/>
      <c r="Q21" s="27"/>
      <c r="R21" s="27"/>
      <c r="S21" s="27"/>
      <c r="T21" s="27"/>
      <c r="U21" s="27"/>
      <c r="W21" s="27"/>
      <c r="X21" s="27"/>
      <c r="Y21" s="27"/>
      <c r="Z21" s="27"/>
      <c r="AA21" s="27"/>
      <c r="AB21" s="27"/>
      <c r="AC21" s="27"/>
      <c r="AE21" s="27"/>
      <c r="AF21" s="27"/>
      <c r="AG21" s="27"/>
      <c r="AH21" s="27"/>
      <c r="AI21" s="27"/>
      <c r="AJ21" s="27"/>
      <c r="AK21" s="27"/>
      <c r="AL21" s="64"/>
    </row>
    <row r="22" spans="2:38" ht="25.5">
      <c r="B22" s="18" t="s">
        <v>52</v>
      </c>
      <c r="C22" s="19"/>
      <c r="D22" s="56" t="s">
        <v>103</v>
      </c>
      <c r="E22" s="52"/>
      <c r="F22" s="30">
        <v>10</v>
      </c>
      <c r="G22" s="42">
        <v>0.01</v>
      </c>
      <c r="H22" s="35">
        <v>1</v>
      </c>
      <c r="I22" s="47">
        <f t="shared" si="0"/>
        <v>0.001</v>
      </c>
      <c r="J22" s="35">
        <v>1</v>
      </c>
      <c r="K22" s="47">
        <f t="shared" si="1"/>
        <v>0.001</v>
      </c>
      <c r="L22" s="35">
        <v>3</v>
      </c>
      <c r="M22" s="47">
        <f t="shared" si="2"/>
        <v>0.003</v>
      </c>
      <c r="N22" s="50"/>
      <c r="O22" s="27"/>
      <c r="P22" s="27"/>
      <c r="Q22" s="27"/>
      <c r="R22" s="27"/>
      <c r="S22" s="27"/>
      <c r="T22" s="27"/>
      <c r="U22" s="27"/>
      <c r="W22" s="27"/>
      <c r="X22" s="27"/>
      <c r="Y22" s="27"/>
      <c r="Z22" s="27"/>
      <c r="AA22" s="27"/>
      <c r="AB22" s="27"/>
      <c r="AC22" s="27"/>
      <c r="AE22" s="27"/>
      <c r="AF22" s="27"/>
      <c r="AG22" s="27"/>
      <c r="AH22" s="27"/>
      <c r="AI22" s="27"/>
      <c r="AJ22" s="27"/>
      <c r="AK22" s="27"/>
      <c r="AL22" s="64"/>
    </row>
    <row r="23" spans="2:38" ht="51">
      <c r="B23" s="18" t="s">
        <v>53</v>
      </c>
      <c r="C23" s="19"/>
      <c r="D23" s="56" t="s">
        <v>138</v>
      </c>
      <c r="E23" s="52"/>
      <c r="F23" s="30">
        <v>10</v>
      </c>
      <c r="G23" s="42">
        <v>0.01</v>
      </c>
      <c r="H23" s="35">
        <v>7</v>
      </c>
      <c r="I23" s="47">
        <f t="shared" si="0"/>
        <v>0.007</v>
      </c>
      <c r="J23" s="35">
        <v>6</v>
      </c>
      <c r="K23" s="47">
        <f t="shared" si="1"/>
        <v>0.006</v>
      </c>
      <c r="L23" s="35">
        <v>5</v>
      </c>
      <c r="M23" s="47">
        <f t="shared" si="2"/>
        <v>0.005</v>
      </c>
      <c r="N23" s="50"/>
      <c r="O23" s="27"/>
      <c r="P23" s="27"/>
      <c r="Q23" s="27"/>
      <c r="R23" s="27"/>
      <c r="S23" s="27"/>
      <c r="T23" s="27"/>
      <c r="U23" s="27"/>
      <c r="V23" s="67"/>
      <c r="W23" s="27"/>
      <c r="X23" s="27"/>
      <c r="Y23" s="27"/>
      <c r="Z23" s="27"/>
      <c r="AA23" s="27"/>
      <c r="AB23" s="27"/>
      <c r="AC23" s="27"/>
      <c r="AE23" s="27"/>
      <c r="AF23" s="27"/>
      <c r="AG23" s="27"/>
      <c r="AH23" s="27"/>
      <c r="AI23" s="27"/>
      <c r="AJ23" s="27"/>
      <c r="AK23" s="27"/>
      <c r="AL23" s="64"/>
    </row>
    <row r="24" spans="2:38" ht="38.25">
      <c r="B24" s="18" t="s">
        <v>54</v>
      </c>
      <c r="C24" s="19"/>
      <c r="D24" s="56" t="s">
        <v>104</v>
      </c>
      <c r="E24" s="52"/>
      <c r="F24" s="30">
        <v>10</v>
      </c>
      <c r="G24" s="42">
        <v>0.01</v>
      </c>
      <c r="H24" s="35">
        <v>5</v>
      </c>
      <c r="I24" s="47">
        <f t="shared" si="0"/>
        <v>0.005</v>
      </c>
      <c r="J24" s="35">
        <v>5</v>
      </c>
      <c r="K24" s="47">
        <f t="shared" si="1"/>
        <v>0.005</v>
      </c>
      <c r="L24" s="35">
        <v>5</v>
      </c>
      <c r="M24" s="47">
        <f t="shared" si="2"/>
        <v>0.005</v>
      </c>
      <c r="N24" s="50"/>
      <c r="O24" s="27"/>
      <c r="P24" s="27"/>
      <c r="Q24" s="27"/>
      <c r="R24" s="27"/>
      <c r="S24" s="27"/>
      <c r="T24" s="27"/>
      <c r="U24" s="27"/>
      <c r="W24" s="27"/>
      <c r="X24" s="27"/>
      <c r="Y24" s="27"/>
      <c r="Z24" s="27"/>
      <c r="AA24" s="27"/>
      <c r="AB24" s="27"/>
      <c r="AC24" s="27"/>
      <c r="AE24" s="27"/>
      <c r="AF24" s="27"/>
      <c r="AG24" s="27"/>
      <c r="AH24" s="27"/>
      <c r="AI24" s="27"/>
      <c r="AJ24" s="27"/>
      <c r="AK24" s="27"/>
      <c r="AL24" s="64"/>
    </row>
    <row r="25" spans="2:38" ht="25.5">
      <c r="B25" s="18" t="s">
        <v>55</v>
      </c>
      <c r="C25" s="19"/>
      <c r="D25" s="56" t="s">
        <v>105</v>
      </c>
      <c r="E25" s="52"/>
      <c r="F25" s="30">
        <v>10</v>
      </c>
      <c r="G25" s="42">
        <v>0.01</v>
      </c>
      <c r="H25" s="35">
        <v>8</v>
      </c>
      <c r="I25" s="47">
        <f t="shared" si="0"/>
        <v>0.008</v>
      </c>
      <c r="J25" s="35">
        <v>8</v>
      </c>
      <c r="K25" s="47">
        <f t="shared" si="1"/>
        <v>0.008</v>
      </c>
      <c r="L25" s="35">
        <v>6</v>
      </c>
      <c r="M25" s="47">
        <f t="shared" si="2"/>
        <v>0.006</v>
      </c>
      <c r="N25" s="50"/>
      <c r="O25" s="27"/>
      <c r="P25" s="27"/>
      <c r="Q25" s="27"/>
      <c r="R25" s="27"/>
      <c r="S25" s="27"/>
      <c r="T25" s="27"/>
      <c r="U25" s="27"/>
      <c r="W25" s="27"/>
      <c r="X25" s="27"/>
      <c r="Y25" s="27"/>
      <c r="Z25" s="27"/>
      <c r="AA25" s="27"/>
      <c r="AB25" s="27"/>
      <c r="AC25" s="27"/>
      <c r="AE25" s="27"/>
      <c r="AF25" s="27"/>
      <c r="AG25" s="27"/>
      <c r="AH25" s="27"/>
      <c r="AI25" s="27"/>
      <c r="AJ25" s="27"/>
      <c r="AK25" s="27"/>
      <c r="AL25" s="64"/>
    </row>
    <row r="26" spans="2:38" ht="38.25">
      <c r="B26" s="18" t="s">
        <v>56</v>
      </c>
      <c r="C26" s="19"/>
      <c r="D26" s="56" t="s">
        <v>106</v>
      </c>
      <c r="E26" s="52"/>
      <c r="F26" s="30">
        <v>10</v>
      </c>
      <c r="G26" s="42">
        <v>0.01</v>
      </c>
      <c r="H26" s="35">
        <v>7</v>
      </c>
      <c r="I26" s="47">
        <f t="shared" si="0"/>
        <v>0.007</v>
      </c>
      <c r="J26" s="35">
        <v>0</v>
      </c>
      <c r="K26" s="47">
        <f t="shared" si="1"/>
        <v>0</v>
      </c>
      <c r="L26" s="35">
        <v>1</v>
      </c>
      <c r="M26" s="47">
        <f t="shared" si="2"/>
        <v>0.001</v>
      </c>
      <c r="N26" s="50"/>
      <c r="O26" s="27"/>
      <c r="P26" s="27"/>
      <c r="Q26" s="27"/>
      <c r="R26" s="27"/>
      <c r="S26" s="27"/>
      <c r="T26" s="27"/>
      <c r="U26" s="27"/>
      <c r="W26" s="27"/>
      <c r="X26" s="27"/>
      <c r="Y26" s="27"/>
      <c r="Z26" s="27"/>
      <c r="AA26" s="27"/>
      <c r="AB26" s="27"/>
      <c r="AC26" s="27"/>
      <c r="AE26" s="27"/>
      <c r="AF26" s="27"/>
      <c r="AG26" s="27"/>
      <c r="AH26" s="27"/>
      <c r="AI26" s="27"/>
      <c r="AJ26" s="27"/>
      <c r="AK26" s="27"/>
      <c r="AL26" s="64"/>
    </row>
    <row r="27" spans="2:38" ht="38.25">
      <c r="B27" s="18" t="s">
        <v>57</v>
      </c>
      <c r="C27" s="19"/>
      <c r="D27" s="56" t="s">
        <v>107</v>
      </c>
      <c r="E27" s="52"/>
      <c r="F27" s="30">
        <v>10</v>
      </c>
      <c r="G27" s="42">
        <v>0.01</v>
      </c>
      <c r="H27" s="35">
        <v>1</v>
      </c>
      <c r="I27" s="47">
        <f t="shared" si="0"/>
        <v>0.001</v>
      </c>
      <c r="J27" s="35">
        <v>1</v>
      </c>
      <c r="K27" s="47">
        <f t="shared" si="1"/>
        <v>0.001</v>
      </c>
      <c r="L27" s="35">
        <v>1</v>
      </c>
      <c r="M27" s="47">
        <f t="shared" si="2"/>
        <v>0.001</v>
      </c>
      <c r="N27" s="50"/>
      <c r="O27" s="27"/>
      <c r="P27" s="27"/>
      <c r="Q27" s="27"/>
      <c r="R27" s="27"/>
      <c r="S27" s="27"/>
      <c r="T27" s="27"/>
      <c r="U27" s="27"/>
      <c r="W27" s="27"/>
      <c r="X27" s="27"/>
      <c r="Y27" s="27"/>
      <c r="Z27" s="27"/>
      <c r="AA27" s="27"/>
      <c r="AB27" s="27"/>
      <c r="AC27" s="27"/>
      <c r="AE27" s="27"/>
      <c r="AF27" s="27"/>
      <c r="AG27" s="27"/>
      <c r="AH27" s="27"/>
      <c r="AI27" s="27"/>
      <c r="AJ27" s="27"/>
      <c r="AK27" s="27"/>
      <c r="AL27" s="64"/>
    </row>
    <row r="28" spans="2:38" ht="25.5">
      <c r="B28" s="18" t="s">
        <v>58</v>
      </c>
      <c r="C28" s="19"/>
      <c r="D28" s="56" t="s">
        <v>108</v>
      </c>
      <c r="E28" s="52"/>
      <c r="F28" s="30">
        <v>10</v>
      </c>
      <c r="G28" s="42">
        <v>0.01</v>
      </c>
      <c r="H28" s="35">
        <v>0</v>
      </c>
      <c r="I28" s="47">
        <f t="shared" si="0"/>
        <v>0</v>
      </c>
      <c r="J28" s="35">
        <v>0</v>
      </c>
      <c r="K28" s="47">
        <f t="shared" si="1"/>
        <v>0</v>
      </c>
      <c r="L28" s="35">
        <v>1</v>
      </c>
      <c r="M28" s="47">
        <f t="shared" si="2"/>
        <v>0.001</v>
      </c>
      <c r="N28" s="50"/>
      <c r="O28" s="27"/>
      <c r="P28" s="27"/>
      <c r="Q28" s="27"/>
      <c r="R28" s="27"/>
      <c r="S28" s="27"/>
      <c r="T28" s="27"/>
      <c r="U28" s="27"/>
      <c r="W28" s="27"/>
      <c r="X28" s="27"/>
      <c r="Y28" s="27"/>
      <c r="Z28" s="27"/>
      <c r="AA28" s="27"/>
      <c r="AB28" s="27"/>
      <c r="AC28" s="27"/>
      <c r="AE28" s="27"/>
      <c r="AF28" s="27"/>
      <c r="AG28" s="27"/>
      <c r="AH28" s="27"/>
      <c r="AI28" s="27"/>
      <c r="AJ28" s="27"/>
      <c r="AK28" s="27"/>
      <c r="AL28" s="64"/>
    </row>
    <row r="29" spans="2:38" ht="76.5">
      <c r="B29" s="18" t="s">
        <v>59</v>
      </c>
      <c r="C29" s="19"/>
      <c r="D29" s="56" t="s">
        <v>109</v>
      </c>
      <c r="E29" s="52"/>
      <c r="F29" s="30">
        <v>10</v>
      </c>
      <c r="G29" s="42">
        <v>0.01</v>
      </c>
      <c r="H29" s="35">
        <v>7</v>
      </c>
      <c r="I29" s="47">
        <f t="shared" si="0"/>
        <v>0.007</v>
      </c>
      <c r="J29" s="35">
        <v>1</v>
      </c>
      <c r="K29" s="47">
        <f t="shared" si="1"/>
        <v>0.001</v>
      </c>
      <c r="L29" s="35">
        <v>7</v>
      </c>
      <c r="M29" s="47">
        <f t="shared" si="2"/>
        <v>0.007</v>
      </c>
      <c r="N29" s="50"/>
      <c r="O29" s="27"/>
      <c r="P29" s="27"/>
      <c r="Q29" s="27"/>
      <c r="R29" s="27"/>
      <c r="S29" s="27"/>
      <c r="T29" s="27"/>
      <c r="U29" s="27"/>
      <c r="V29" s="67"/>
      <c r="W29" s="27"/>
      <c r="X29" s="27"/>
      <c r="Y29" s="27"/>
      <c r="Z29" s="27"/>
      <c r="AA29" s="27"/>
      <c r="AB29" s="27"/>
      <c r="AC29" s="27"/>
      <c r="AE29" s="27"/>
      <c r="AF29" s="27"/>
      <c r="AG29" s="27"/>
      <c r="AH29" s="27"/>
      <c r="AI29" s="27"/>
      <c r="AJ29" s="27"/>
      <c r="AK29" s="27"/>
      <c r="AL29" s="64"/>
    </row>
    <row r="30" spans="2:38" ht="38.25">
      <c r="B30" s="18" t="s">
        <v>60</v>
      </c>
      <c r="C30" s="19"/>
      <c r="D30" s="56" t="s">
        <v>110</v>
      </c>
      <c r="E30" s="52"/>
      <c r="F30" s="30">
        <v>10</v>
      </c>
      <c r="G30" s="42">
        <v>0.01</v>
      </c>
      <c r="H30" s="35">
        <v>0</v>
      </c>
      <c r="I30" s="47">
        <f t="shared" si="0"/>
        <v>0</v>
      </c>
      <c r="J30" s="35">
        <v>0</v>
      </c>
      <c r="K30" s="47">
        <f t="shared" si="1"/>
        <v>0</v>
      </c>
      <c r="L30" s="35">
        <v>0</v>
      </c>
      <c r="M30" s="47">
        <f t="shared" si="2"/>
        <v>0</v>
      </c>
      <c r="N30" s="50"/>
      <c r="O30" s="27"/>
      <c r="P30" s="27"/>
      <c r="Q30" s="27"/>
      <c r="R30" s="27"/>
      <c r="S30" s="27"/>
      <c r="T30" s="27"/>
      <c r="U30" s="27"/>
      <c r="W30" s="27"/>
      <c r="X30" s="27"/>
      <c r="Y30" s="27"/>
      <c r="Z30" s="27"/>
      <c r="AA30" s="27"/>
      <c r="AB30" s="27"/>
      <c r="AC30" s="27"/>
      <c r="AE30" s="27"/>
      <c r="AF30" s="27"/>
      <c r="AG30" s="27"/>
      <c r="AH30" s="27"/>
      <c r="AI30" s="27"/>
      <c r="AJ30" s="27"/>
      <c r="AK30" s="27"/>
      <c r="AL30" s="64"/>
    </row>
    <row r="31" spans="2:38" ht="38.25">
      <c r="B31" s="18" t="s">
        <v>61</v>
      </c>
      <c r="C31" s="19"/>
      <c r="D31" s="56" t="s">
        <v>111</v>
      </c>
      <c r="E31" s="52"/>
      <c r="F31" s="30">
        <v>10</v>
      </c>
      <c r="G31" s="42">
        <v>0.01</v>
      </c>
      <c r="H31" s="35">
        <v>8</v>
      </c>
      <c r="I31" s="47">
        <f t="shared" si="0"/>
        <v>0.008</v>
      </c>
      <c r="J31" s="35">
        <v>8</v>
      </c>
      <c r="K31" s="47">
        <f t="shared" si="1"/>
        <v>0.008</v>
      </c>
      <c r="L31" s="35">
        <v>4</v>
      </c>
      <c r="M31" s="47">
        <f t="shared" si="2"/>
        <v>0.004</v>
      </c>
      <c r="N31" s="50"/>
      <c r="O31" s="27"/>
      <c r="P31" s="27"/>
      <c r="Q31" s="27"/>
      <c r="R31" s="27"/>
      <c r="S31" s="27"/>
      <c r="T31" s="27"/>
      <c r="U31" s="27"/>
      <c r="W31" s="27"/>
      <c r="X31" s="27"/>
      <c r="Y31" s="27"/>
      <c r="Z31" s="27"/>
      <c r="AA31" s="27"/>
      <c r="AB31" s="27"/>
      <c r="AC31" s="27"/>
      <c r="AE31" s="27"/>
      <c r="AF31" s="27"/>
      <c r="AG31" s="27"/>
      <c r="AH31" s="27"/>
      <c r="AI31" s="27"/>
      <c r="AJ31" s="27"/>
      <c r="AK31" s="27"/>
      <c r="AL31" s="64"/>
    </row>
    <row r="32" spans="2:38" ht="38.25">
      <c r="B32" s="18" t="s">
        <v>62</v>
      </c>
      <c r="C32" s="19"/>
      <c r="D32" s="56" t="s">
        <v>112</v>
      </c>
      <c r="E32" s="52"/>
      <c r="F32" s="30">
        <v>10</v>
      </c>
      <c r="G32" s="42">
        <v>0.01</v>
      </c>
      <c r="H32" s="35">
        <v>7</v>
      </c>
      <c r="I32" s="47">
        <f t="shared" si="0"/>
        <v>0.007</v>
      </c>
      <c r="J32" s="35">
        <v>0</v>
      </c>
      <c r="K32" s="47">
        <f t="shared" si="1"/>
        <v>0</v>
      </c>
      <c r="L32" s="35">
        <v>0</v>
      </c>
      <c r="M32" s="47">
        <f t="shared" si="2"/>
        <v>0</v>
      </c>
      <c r="N32" s="50"/>
      <c r="O32" s="27"/>
      <c r="P32" s="27"/>
      <c r="Q32" s="27"/>
      <c r="R32" s="27"/>
      <c r="S32" s="27"/>
      <c r="T32" s="27"/>
      <c r="U32" s="27"/>
      <c r="V32" s="67"/>
      <c r="W32" s="27"/>
      <c r="X32" s="27"/>
      <c r="Y32" s="27"/>
      <c r="Z32" s="27"/>
      <c r="AA32" s="27"/>
      <c r="AB32" s="27"/>
      <c r="AC32" s="27"/>
      <c r="AE32" s="27"/>
      <c r="AF32" s="27"/>
      <c r="AG32" s="27"/>
      <c r="AH32" s="27"/>
      <c r="AI32" s="27"/>
      <c r="AJ32" s="27"/>
      <c r="AK32" s="27"/>
      <c r="AL32" s="64"/>
    </row>
    <row r="33" spans="2:38" ht="25.5">
      <c r="B33" s="18" t="s">
        <v>63</v>
      </c>
      <c r="C33" s="19"/>
      <c r="D33" s="56" t="s">
        <v>113</v>
      </c>
      <c r="E33" s="52"/>
      <c r="F33" s="30">
        <v>10</v>
      </c>
      <c r="G33" s="42">
        <v>0.01</v>
      </c>
      <c r="H33" s="35">
        <v>8</v>
      </c>
      <c r="I33" s="47">
        <f t="shared" si="0"/>
        <v>0.008</v>
      </c>
      <c r="J33" s="35">
        <v>8</v>
      </c>
      <c r="K33" s="47">
        <f t="shared" si="1"/>
        <v>0.008</v>
      </c>
      <c r="L33" s="35">
        <v>6</v>
      </c>
      <c r="M33" s="47">
        <f t="shared" si="2"/>
        <v>0.006</v>
      </c>
      <c r="N33" s="50"/>
      <c r="O33" s="27"/>
      <c r="P33" s="27"/>
      <c r="Q33" s="27"/>
      <c r="R33" s="27"/>
      <c r="S33" s="27"/>
      <c r="T33" s="27"/>
      <c r="U33" s="27"/>
      <c r="W33" s="27"/>
      <c r="X33" s="27"/>
      <c r="Y33" s="27"/>
      <c r="Z33" s="27"/>
      <c r="AA33" s="27"/>
      <c r="AB33" s="27"/>
      <c r="AC33" s="27"/>
      <c r="AE33" s="27"/>
      <c r="AF33" s="27"/>
      <c r="AG33" s="27"/>
      <c r="AH33" s="27"/>
      <c r="AI33" s="27"/>
      <c r="AJ33" s="27"/>
      <c r="AK33" s="27"/>
      <c r="AL33" s="64"/>
    </row>
    <row r="34" spans="2:38" ht="38.25">
      <c r="B34" s="18" t="s">
        <v>64</v>
      </c>
      <c r="C34" s="19"/>
      <c r="D34" s="62" t="s">
        <v>139</v>
      </c>
      <c r="E34" s="52"/>
      <c r="F34" s="30">
        <v>10</v>
      </c>
      <c r="G34" s="42">
        <v>0.01</v>
      </c>
      <c r="H34" s="35">
        <v>8</v>
      </c>
      <c r="I34" s="47">
        <f t="shared" si="0"/>
        <v>0.008</v>
      </c>
      <c r="J34" s="35">
        <v>0</v>
      </c>
      <c r="K34" s="47">
        <f t="shared" si="1"/>
        <v>0</v>
      </c>
      <c r="L34" s="35">
        <v>4</v>
      </c>
      <c r="M34" s="47">
        <f t="shared" si="2"/>
        <v>0.004</v>
      </c>
      <c r="N34" s="50"/>
      <c r="O34" s="27"/>
      <c r="P34" s="27"/>
      <c r="Q34" s="27"/>
      <c r="R34" s="27"/>
      <c r="S34" s="27"/>
      <c r="T34" s="27"/>
      <c r="U34" s="27"/>
      <c r="V34" s="67"/>
      <c r="W34" s="27"/>
      <c r="X34" s="27"/>
      <c r="Y34" s="27"/>
      <c r="Z34" s="27"/>
      <c r="AA34" s="27"/>
      <c r="AB34" s="27"/>
      <c r="AC34" s="27"/>
      <c r="AE34" s="27"/>
      <c r="AF34" s="27"/>
      <c r="AG34" s="27"/>
      <c r="AH34" s="27"/>
      <c r="AI34" s="27"/>
      <c r="AJ34" s="27"/>
      <c r="AK34" s="27"/>
      <c r="AL34" s="64"/>
    </row>
    <row r="35" spans="2:38" ht="38.25">
      <c r="B35" s="18" t="s">
        <v>65</v>
      </c>
      <c r="C35" s="19"/>
      <c r="D35" s="62" t="s">
        <v>114</v>
      </c>
      <c r="E35" s="52"/>
      <c r="F35" s="30">
        <v>10</v>
      </c>
      <c r="G35" s="42">
        <v>0.01</v>
      </c>
      <c r="H35" s="35">
        <v>0</v>
      </c>
      <c r="I35" s="47">
        <f t="shared" si="0"/>
        <v>0</v>
      </c>
      <c r="J35" s="35">
        <v>0</v>
      </c>
      <c r="K35" s="47">
        <f t="shared" si="1"/>
        <v>0</v>
      </c>
      <c r="L35" s="35">
        <v>0</v>
      </c>
      <c r="M35" s="47">
        <f t="shared" si="2"/>
        <v>0</v>
      </c>
      <c r="N35" s="50"/>
      <c r="O35" s="27"/>
      <c r="P35" s="27"/>
      <c r="Q35" s="27"/>
      <c r="R35" s="27"/>
      <c r="S35" s="27"/>
      <c r="T35" s="27"/>
      <c r="U35" s="27"/>
      <c r="W35" s="27"/>
      <c r="X35" s="27"/>
      <c r="Y35" s="27"/>
      <c r="Z35" s="27"/>
      <c r="AA35" s="27"/>
      <c r="AB35" s="27"/>
      <c r="AC35" s="27"/>
      <c r="AE35" s="27"/>
      <c r="AF35" s="27"/>
      <c r="AG35" s="27"/>
      <c r="AH35" s="27"/>
      <c r="AI35" s="27"/>
      <c r="AJ35" s="27"/>
      <c r="AK35" s="27"/>
      <c r="AL35" s="64"/>
    </row>
    <row r="36" spans="2:38" ht="25.5">
      <c r="B36" s="18" t="s">
        <v>66</v>
      </c>
      <c r="C36" s="19"/>
      <c r="D36" s="62" t="s">
        <v>115</v>
      </c>
      <c r="E36" s="52"/>
      <c r="F36" s="30">
        <v>10</v>
      </c>
      <c r="G36" s="42">
        <v>0.01</v>
      </c>
      <c r="H36" s="35">
        <v>0</v>
      </c>
      <c r="I36" s="47">
        <f t="shared" si="0"/>
        <v>0</v>
      </c>
      <c r="J36" s="35">
        <v>0</v>
      </c>
      <c r="K36" s="47">
        <f t="shared" si="1"/>
        <v>0</v>
      </c>
      <c r="L36" s="35">
        <v>6</v>
      </c>
      <c r="M36" s="47">
        <f t="shared" si="2"/>
        <v>0.006</v>
      </c>
      <c r="N36" s="50"/>
      <c r="O36" s="27"/>
      <c r="P36" s="27"/>
      <c r="Q36" s="27"/>
      <c r="R36" s="27"/>
      <c r="S36" s="27"/>
      <c r="T36" s="27"/>
      <c r="U36" s="27"/>
      <c r="W36" s="27"/>
      <c r="X36" s="27"/>
      <c r="Y36" s="27"/>
      <c r="Z36" s="27"/>
      <c r="AA36" s="27"/>
      <c r="AB36" s="27"/>
      <c r="AC36" s="27"/>
      <c r="AE36" s="27"/>
      <c r="AF36" s="27"/>
      <c r="AG36" s="27"/>
      <c r="AH36" s="27"/>
      <c r="AI36" s="27"/>
      <c r="AJ36" s="27"/>
      <c r="AK36" s="27"/>
      <c r="AL36" s="64"/>
    </row>
    <row r="37" spans="2:38" ht="25.5">
      <c r="B37" s="18" t="s">
        <v>67</v>
      </c>
      <c r="C37" s="19"/>
      <c r="D37" s="62" t="s">
        <v>116</v>
      </c>
      <c r="E37" s="52"/>
      <c r="F37" s="30">
        <v>10</v>
      </c>
      <c r="G37" s="42">
        <v>0.01</v>
      </c>
      <c r="H37" s="35">
        <v>6</v>
      </c>
      <c r="I37" s="47">
        <f t="shared" si="0"/>
        <v>0.006</v>
      </c>
      <c r="J37" s="35">
        <v>0</v>
      </c>
      <c r="K37" s="47">
        <f t="shared" si="1"/>
        <v>0</v>
      </c>
      <c r="L37" s="35">
        <v>7</v>
      </c>
      <c r="M37" s="47">
        <f t="shared" si="2"/>
        <v>0.007</v>
      </c>
      <c r="N37" s="50"/>
      <c r="O37" s="27"/>
      <c r="P37" s="27"/>
      <c r="Q37" s="27"/>
      <c r="R37" s="27"/>
      <c r="S37" s="27"/>
      <c r="T37" s="27"/>
      <c r="U37" s="27"/>
      <c r="V37" s="67"/>
      <c r="W37" s="27"/>
      <c r="X37" s="27"/>
      <c r="Y37" s="27"/>
      <c r="Z37" s="27"/>
      <c r="AA37" s="27"/>
      <c r="AB37" s="27"/>
      <c r="AC37" s="27"/>
      <c r="AE37" s="27"/>
      <c r="AF37" s="27"/>
      <c r="AG37" s="27"/>
      <c r="AH37" s="27"/>
      <c r="AI37" s="27"/>
      <c r="AJ37" s="27"/>
      <c r="AK37" s="27"/>
      <c r="AL37" s="64"/>
    </row>
    <row r="38" spans="2:38" s="4" customFormat="1" ht="25.5">
      <c r="B38" s="68" t="s">
        <v>68</v>
      </c>
      <c r="C38" s="69"/>
      <c r="D38" s="62" t="s">
        <v>117</v>
      </c>
      <c r="E38" s="70"/>
      <c r="F38" s="68">
        <v>10</v>
      </c>
      <c r="G38" s="71">
        <v>0.01</v>
      </c>
      <c r="H38" s="35">
        <v>1</v>
      </c>
      <c r="I38" s="47">
        <f t="shared" si="0"/>
        <v>0.001</v>
      </c>
      <c r="J38" s="35">
        <v>1</v>
      </c>
      <c r="K38" s="47">
        <f t="shared" si="1"/>
        <v>0.001</v>
      </c>
      <c r="L38" s="35">
        <v>1</v>
      </c>
      <c r="M38" s="47">
        <f t="shared" si="2"/>
        <v>0.001</v>
      </c>
      <c r="N38" s="72"/>
      <c r="O38" s="27"/>
      <c r="P38" s="27"/>
      <c r="Q38" s="27"/>
      <c r="R38" s="27"/>
      <c r="S38" s="27"/>
      <c r="T38" s="27"/>
      <c r="U38" s="27"/>
      <c r="V38" s="22"/>
      <c r="W38" s="27"/>
      <c r="X38" s="27"/>
      <c r="Y38" s="27"/>
      <c r="Z38" s="27"/>
      <c r="AA38" s="27"/>
      <c r="AB38" s="27"/>
      <c r="AC38" s="27"/>
      <c r="AD38" s="22"/>
      <c r="AE38" s="27"/>
      <c r="AF38" s="27"/>
      <c r="AG38" s="27"/>
      <c r="AH38" s="27"/>
      <c r="AI38" s="27"/>
      <c r="AJ38" s="27"/>
      <c r="AK38" s="27"/>
      <c r="AL38" s="27"/>
    </row>
    <row r="39" spans="2:38" ht="38.25">
      <c r="B39" s="18" t="s">
        <v>69</v>
      </c>
      <c r="C39" s="19"/>
      <c r="D39" s="62" t="s">
        <v>118</v>
      </c>
      <c r="E39" s="52"/>
      <c r="F39" s="30">
        <v>10</v>
      </c>
      <c r="G39" s="42">
        <v>0.01</v>
      </c>
      <c r="H39" s="35">
        <v>1</v>
      </c>
      <c r="I39" s="47">
        <f t="shared" si="0"/>
        <v>0.001</v>
      </c>
      <c r="J39" s="35">
        <v>1</v>
      </c>
      <c r="K39" s="47">
        <f t="shared" si="1"/>
        <v>0.001</v>
      </c>
      <c r="L39" s="35">
        <v>1</v>
      </c>
      <c r="M39" s="47">
        <f t="shared" si="2"/>
        <v>0.001</v>
      </c>
      <c r="N39" s="50"/>
      <c r="O39" s="27"/>
      <c r="P39" s="27"/>
      <c r="Q39" s="27"/>
      <c r="R39" s="27"/>
      <c r="S39" s="27"/>
      <c r="T39" s="27"/>
      <c r="U39" s="27"/>
      <c r="W39" s="27"/>
      <c r="X39" s="27"/>
      <c r="Y39" s="27"/>
      <c r="Z39" s="27"/>
      <c r="AA39" s="27"/>
      <c r="AB39" s="27"/>
      <c r="AC39" s="27"/>
      <c r="AE39" s="27"/>
      <c r="AF39" s="27"/>
      <c r="AG39" s="27"/>
      <c r="AH39" s="27"/>
      <c r="AI39" s="27"/>
      <c r="AJ39" s="27"/>
      <c r="AK39" s="27"/>
      <c r="AL39" s="64"/>
    </row>
    <row r="40" spans="2:38" ht="25.5">
      <c r="B40" s="18" t="s">
        <v>70</v>
      </c>
      <c r="C40" s="19"/>
      <c r="D40" s="62" t="s">
        <v>119</v>
      </c>
      <c r="E40" s="52"/>
      <c r="F40" s="30">
        <v>10</v>
      </c>
      <c r="G40" s="42">
        <v>0.01</v>
      </c>
      <c r="H40" s="35">
        <v>1</v>
      </c>
      <c r="I40" s="47">
        <f t="shared" si="0"/>
        <v>0.001</v>
      </c>
      <c r="J40" s="35">
        <v>1</v>
      </c>
      <c r="K40" s="47">
        <f t="shared" si="1"/>
        <v>0.001</v>
      </c>
      <c r="L40" s="35">
        <v>1</v>
      </c>
      <c r="M40" s="47">
        <f t="shared" si="2"/>
        <v>0.001</v>
      </c>
      <c r="N40" s="50"/>
      <c r="O40" s="27"/>
      <c r="P40" s="27"/>
      <c r="Q40" s="27"/>
      <c r="R40" s="27"/>
      <c r="S40" s="27"/>
      <c r="T40" s="27"/>
      <c r="U40" s="27"/>
      <c r="W40" s="27"/>
      <c r="X40" s="27"/>
      <c r="Y40" s="27"/>
      <c r="Z40" s="27"/>
      <c r="AA40" s="27"/>
      <c r="AB40" s="27"/>
      <c r="AC40" s="27"/>
      <c r="AE40" s="27"/>
      <c r="AF40" s="27"/>
      <c r="AG40" s="27"/>
      <c r="AH40" s="27"/>
      <c r="AI40" s="27"/>
      <c r="AJ40" s="27"/>
      <c r="AK40" s="27"/>
      <c r="AL40" s="64"/>
    </row>
    <row r="41" spans="2:38" ht="25.5">
      <c r="B41" s="18" t="s">
        <v>71</v>
      </c>
      <c r="C41" s="19"/>
      <c r="D41" s="62" t="s">
        <v>120</v>
      </c>
      <c r="E41" s="52"/>
      <c r="F41" s="30">
        <v>10</v>
      </c>
      <c r="G41" s="42">
        <v>0.01</v>
      </c>
      <c r="H41" s="35">
        <v>1</v>
      </c>
      <c r="I41" s="47">
        <f t="shared" si="0"/>
        <v>0.001</v>
      </c>
      <c r="J41" s="35">
        <v>1</v>
      </c>
      <c r="K41" s="47">
        <f t="shared" si="1"/>
        <v>0.001</v>
      </c>
      <c r="L41" s="35">
        <v>1</v>
      </c>
      <c r="M41" s="47">
        <f t="shared" si="2"/>
        <v>0.001</v>
      </c>
      <c r="N41" s="50"/>
      <c r="O41" s="27"/>
      <c r="P41" s="27"/>
      <c r="Q41" s="27"/>
      <c r="R41" s="27"/>
      <c r="S41" s="27"/>
      <c r="T41" s="27"/>
      <c r="U41" s="27"/>
      <c r="W41" s="27"/>
      <c r="X41" s="27"/>
      <c r="Y41" s="27"/>
      <c r="Z41" s="27"/>
      <c r="AA41" s="27"/>
      <c r="AB41" s="27"/>
      <c r="AC41" s="27"/>
      <c r="AE41" s="27"/>
      <c r="AF41" s="27"/>
      <c r="AG41" s="27"/>
      <c r="AH41" s="27"/>
      <c r="AI41" s="27"/>
      <c r="AJ41" s="27"/>
      <c r="AK41" s="27"/>
      <c r="AL41" s="64"/>
    </row>
    <row r="42" spans="2:38" ht="25.5">
      <c r="B42" s="18" t="s">
        <v>72</v>
      </c>
      <c r="C42" s="19"/>
      <c r="D42" s="62" t="s">
        <v>121</v>
      </c>
      <c r="E42" s="52"/>
      <c r="F42" s="30">
        <v>10</v>
      </c>
      <c r="G42" s="42">
        <v>0.01</v>
      </c>
      <c r="H42" s="35">
        <v>9</v>
      </c>
      <c r="I42" s="47">
        <f t="shared" si="0"/>
        <v>0.009</v>
      </c>
      <c r="J42" s="35">
        <v>0</v>
      </c>
      <c r="K42" s="47">
        <f t="shared" si="1"/>
        <v>0</v>
      </c>
      <c r="L42" s="35">
        <v>0</v>
      </c>
      <c r="M42" s="47">
        <f t="shared" si="2"/>
        <v>0</v>
      </c>
      <c r="N42" s="50"/>
      <c r="O42" s="27"/>
      <c r="P42" s="27"/>
      <c r="Q42" s="27"/>
      <c r="R42" s="27"/>
      <c r="S42" s="27"/>
      <c r="T42" s="27"/>
      <c r="U42" s="27"/>
      <c r="W42" s="27"/>
      <c r="X42" s="27"/>
      <c r="Y42" s="27"/>
      <c r="Z42" s="27"/>
      <c r="AA42" s="27"/>
      <c r="AB42" s="27"/>
      <c r="AC42" s="27"/>
      <c r="AE42" s="27"/>
      <c r="AF42" s="27"/>
      <c r="AG42" s="27"/>
      <c r="AH42" s="27"/>
      <c r="AI42" s="27"/>
      <c r="AJ42" s="27"/>
      <c r="AK42" s="27"/>
      <c r="AL42" s="64"/>
    </row>
    <row r="43" spans="2:38" ht="25.5">
      <c r="B43" s="18" t="s">
        <v>73</v>
      </c>
      <c r="C43" s="19"/>
      <c r="D43" s="56" t="s">
        <v>122</v>
      </c>
      <c r="E43" s="52"/>
      <c r="F43" s="30">
        <v>10</v>
      </c>
      <c r="G43" s="42">
        <v>0.01</v>
      </c>
      <c r="H43" s="35">
        <v>9</v>
      </c>
      <c r="I43" s="47">
        <f t="shared" si="0"/>
        <v>0.009</v>
      </c>
      <c r="J43" s="35">
        <v>6</v>
      </c>
      <c r="K43" s="47">
        <f t="shared" si="1"/>
        <v>0.006</v>
      </c>
      <c r="L43" s="35">
        <v>6</v>
      </c>
      <c r="M43" s="47">
        <f t="shared" si="2"/>
        <v>0.006</v>
      </c>
      <c r="N43" s="50"/>
      <c r="O43" s="27"/>
      <c r="P43" s="27"/>
      <c r="Q43" s="27"/>
      <c r="R43" s="27"/>
      <c r="S43" s="27"/>
      <c r="T43" s="27"/>
      <c r="U43" s="27"/>
      <c r="W43" s="27"/>
      <c r="X43" s="27"/>
      <c r="Y43" s="27"/>
      <c r="Z43" s="27"/>
      <c r="AA43" s="27"/>
      <c r="AB43" s="27"/>
      <c r="AC43" s="27"/>
      <c r="AE43" s="27"/>
      <c r="AF43" s="27"/>
      <c r="AG43" s="27"/>
      <c r="AH43" s="27"/>
      <c r="AI43" s="27"/>
      <c r="AJ43" s="27"/>
      <c r="AK43" s="27"/>
      <c r="AL43" s="64"/>
    </row>
    <row r="44" spans="2:38" ht="25.5">
      <c r="B44" s="18" t="s">
        <v>74</v>
      </c>
      <c r="C44" s="19"/>
      <c r="D44" s="56" t="s">
        <v>123</v>
      </c>
      <c r="E44" s="52"/>
      <c r="F44" s="30">
        <v>10</v>
      </c>
      <c r="G44" s="42">
        <v>0.01</v>
      </c>
      <c r="H44" s="35">
        <v>1</v>
      </c>
      <c r="I44" s="47">
        <f t="shared" si="0"/>
        <v>0.001</v>
      </c>
      <c r="J44" s="35">
        <v>1</v>
      </c>
      <c r="K44" s="47">
        <f t="shared" si="1"/>
        <v>0.001</v>
      </c>
      <c r="L44" s="35">
        <v>1</v>
      </c>
      <c r="M44" s="47">
        <f t="shared" si="2"/>
        <v>0.001</v>
      </c>
      <c r="N44" s="50"/>
      <c r="O44" s="27"/>
      <c r="P44" s="27"/>
      <c r="Q44" s="27"/>
      <c r="R44" s="27"/>
      <c r="S44" s="27"/>
      <c r="T44" s="27"/>
      <c r="U44" s="27"/>
      <c r="W44" s="27"/>
      <c r="X44" s="27"/>
      <c r="Y44" s="27"/>
      <c r="Z44" s="27"/>
      <c r="AA44" s="27"/>
      <c r="AB44" s="27"/>
      <c r="AC44" s="27"/>
      <c r="AE44" s="27"/>
      <c r="AF44" s="27"/>
      <c r="AG44" s="27"/>
      <c r="AH44" s="27"/>
      <c r="AI44" s="27"/>
      <c r="AJ44" s="27"/>
      <c r="AK44" s="27"/>
      <c r="AL44" s="64"/>
    </row>
    <row r="45" spans="2:38" ht="63.75">
      <c r="B45" s="18" t="s">
        <v>75</v>
      </c>
      <c r="C45" s="19"/>
      <c r="D45" s="56" t="s">
        <v>124</v>
      </c>
      <c r="E45" s="52"/>
      <c r="F45" s="30">
        <v>10</v>
      </c>
      <c r="G45" s="42">
        <v>0.01</v>
      </c>
      <c r="H45" s="35">
        <v>8</v>
      </c>
      <c r="I45" s="47">
        <f t="shared" si="0"/>
        <v>0.008</v>
      </c>
      <c r="J45" s="35">
        <v>8</v>
      </c>
      <c r="K45" s="47">
        <f t="shared" si="1"/>
        <v>0.008</v>
      </c>
      <c r="L45" s="35">
        <v>8</v>
      </c>
      <c r="M45" s="47">
        <f t="shared" si="2"/>
        <v>0.008</v>
      </c>
      <c r="N45" s="50"/>
      <c r="O45" s="27"/>
      <c r="P45" s="27"/>
      <c r="Q45" s="27"/>
      <c r="R45" s="27"/>
      <c r="S45" s="27"/>
      <c r="T45" s="27"/>
      <c r="U45" s="27"/>
      <c r="W45" s="27"/>
      <c r="X45" s="27"/>
      <c r="Y45" s="27"/>
      <c r="Z45" s="27"/>
      <c r="AA45" s="27"/>
      <c r="AB45" s="27"/>
      <c r="AC45" s="27"/>
      <c r="AE45" s="27"/>
      <c r="AF45" s="27"/>
      <c r="AG45" s="27"/>
      <c r="AH45" s="27"/>
      <c r="AI45" s="27"/>
      <c r="AJ45" s="27"/>
      <c r="AK45" s="27"/>
      <c r="AL45" s="64"/>
    </row>
    <row r="46" spans="2:38" ht="25.5">
      <c r="B46" s="18" t="s">
        <v>76</v>
      </c>
      <c r="C46" s="19"/>
      <c r="D46" s="56" t="s">
        <v>125</v>
      </c>
      <c r="E46" s="52"/>
      <c r="F46" s="30">
        <v>10</v>
      </c>
      <c r="G46" s="42">
        <v>0.01</v>
      </c>
      <c r="H46" s="35">
        <v>10</v>
      </c>
      <c r="I46" s="47">
        <f t="shared" si="0"/>
        <v>0.01</v>
      </c>
      <c r="J46" s="35">
        <v>0</v>
      </c>
      <c r="K46" s="47">
        <f t="shared" si="1"/>
        <v>0</v>
      </c>
      <c r="L46" s="35">
        <v>0</v>
      </c>
      <c r="M46" s="47">
        <f t="shared" si="2"/>
        <v>0</v>
      </c>
      <c r="N46" s="50"/>
      <c r="O46" s="27"/>
      <c r="P46" s="27"/>
      <c r="Q46" s="27"/>
      <c r="R46" s="27"/>
      <c r="S46" s="27"/>
      <c r="T46" s="27"/>
      <c r="U46" s="27"/>
      <c r="W46" s="27"/>
      <c r="X46" s="27"/>
      <c r="Y46" s="27"/>
      <c r="Z46" s="27"/>
      <c r="AA46" s="27"/>
      <c r="AB46" s="27"/>
      <c r="AC46" s="27"/>
      <c r="AE46" s="27"/>
      <c r="AF46" s="27"/>
      <c r="AG46" s="27"/>
      <c r="AH46" s="27"/>
      <c r="AI46" s="27"/>
      <c r="AJ46" s="27"/>
      <c r="AK46" s="27"/>
      <c r="AL46" s="64"/>
    </row>
    <row r="47" spans="2:38" ht="25.5">
      <c r="B47" s="18" t="s">
        <v>77</v>
      </c>
      <c r="C47" s="19"/>
      <c r="D47" s="56" t="s">
        <v>126</v>
      </c>
      <c r="E47" s="52"/>
      <c r="F47" s="30">
        <v>10</v>
      </c>
      <c r="G47" s="42">
        <v>0.01</v>
      </c>
      <c r="H47" s="35">
        <v>1</v>
      </c>
      <c r="I47" s="47">
        <f t="shared" si="0"/>
        <v>0.001</v>
      </c>
      <c r="J47" s="35">
        <v>1</v>
      </c>
      <c r="K47" s="47">
        <f t="shared" si="1"/>
        <v>0.001</v>
      </c>
      <c r="L47" s="35">
        <v>1</v>
      </c>
      <c r="M47" s="47">
        <f t="shared" si="2"/>
        <v>0.001</v>
      </c>
      <c r="N47" s="50"/>
      <c r="O47" s="27"/>
      <c r="P47" s="27"/>
      <c r="Q47" s="27"/>
      <c r="R47" s="27"/>
      <c r="S47" s="27"/>
      <c r="T47" s="27"/>
      <c r="U47" s="27"/>
      <c r="W47" s="27"/>
      <c r="X47" s="27"/>
      <c r="Y47" s="27"/>
      <c r="Z47" s="27"/>
      <c r="AA47" s="27"/>
      <c r="AB47" s="27"/>
      <c r="AC47" s="27"/>
      <c r="AE47" s="27"/>
      <c r="AF47" s="27"/>
      <c r="AG47" s="27"/>
      <c r="AH47" s="27"/>
      <c r="AI47" s="27"/>
      <c r="AJ47" s="27"/>
      <c r="AK47" s="27"/>
      <c r="AL47" s="64"/>
    </row>
    <row r="48" spans="2:38" ht="25.5">
      <c r="B48" s="18" t="s">
        <v>78</v>
      </c>
      <c r="C48" s="19"/>
      <c r="D48" s="56" t="s">
        <v>127</v>
      </c>
      <c r="E48" s="52"/>
      <c r="F48" s="30">
        <v>10</v>
      </c>
      <c r="G48" s="42">
        <v>0.01</v>
      </c>
      <c r="H48" s="35">
        <v>1</v>
      </c>
      <c r="I48" s="47">
        <f t="shared" si="0"/>
        <v>0.001</v>
      </c>
      <c r="J48" s="35">
        <v>1</v>
      </c>
      <c r="K48" s="47">
        <f t="shared" si="1"/>
        <v>0.001</v>
      </c>
      <c r="L48" s="35">
        <v>1</v>
      </c>
      <c r="M48" s="47">
        <f t="shared" si="2"/>
        <v>0.001</v>
      </c>
      <c r="N48" s="50"/>
      <c r="O48" s="27"/>
      <c r="P48" s="27"/>
      <c r="Q48" s="27"/>
      <c r="R48" s="27"/>
      <c r="S48" s="27"/>
      <c r="T48" s="27"/>
      <c r="U48" s="27"/>
      <c r="W48" s="27"/>
      <c r="X48" s="27"/>
      <c r="Y48" s="27"/>
      <c r="Z48" s="27"/>
      <c r="AA48" s="27"/>
      <c r="AB48" s="27"/>
      <c r="AC48" s="27"/>
      <c r="AE48" s="27"/>
      <c r="AF48" s="27"/>
      <c r="AG48" s="27"/>
      <c r="AH48" s="27"/>
      <c r="AI48" s="27"/>
      <c r="AJ48" s="27"/>
      <c r="AK48" s="27"/>
      <c r="AL48" s="64"/>
    </row>
    <row r="49" spans="2:38" ht="38.25">
      <c r="B49" s="18" t="s">
        <v>79</v>
      </c>
      <c r="C49" s="19"/>
      <c r="D49" s="56" t="s">
        <v>128</v>
      </c>
      <c r="E49" s="52"/>
      <c r="F49" s="30">
        <v>10</v>
      </c>
      <c r="G49" s="42">
        <v>0.01</v>
      </c>
      <c r="H49" s="35">
        <v>1</v>
      </c>
      <c r="I49" s="47">
        <f t="shared" si="0"/>
        <v>0.001</v>
      </c>
      <c r="J49" s="35">
        <v>1</v>
      </c>
      <c r="K49" s="47">
        <f t="shared" si="1"/>
        <v>0.001</v>
      </c>
      <c r="L49" s="35">
        <v>1</v>
      </c>
      <c r="M49" s="47">
        <f t="shared" si="2"/>
        <v>0.001</v>
      </c>
      <c r="N49" s="50"/>
      <c r="O49" s="27"/>
      <c r="P49" s="27"/>
      <c r="Q49" s="27"/>
      <c r="R49" s="27"/>
      <c r="S49" s="27"/>
      <c r="T49" s="27"/>
      <c r="U49" s="27"/>
      <c r="W49" s="27"/>
      <c r="X49" s="27"/>
      <c r="Y49" s="27"/>
      <c r="Z49" s="27"/>
      <c r="AA49" s="27"/>
      <c r="AB49" s="27"/>
      <c r="AC49" s="27"/>
      <c r="AE49" s="27"/>
      <c r="AF49" s="27"/>
      <c r="AG49" s="27"/>
      <c r="AH49" s="27"/>
      <c r="AI49" s="27"/>
      <c r="AJ49" s="27"/>
      <c r="AK49" s="27"/>
      <c r="AL49" s="64"/>
    </row>
    <row r="50" spans="2:38" ht="25.5">
      <c r="B50" s="18" t="s">
        <v>80</v>
      </c>
      <c r="C50" s="19"/>
      <c r="D50" s="56" t="s">
        <v>129</v>
      </c>
      <c r="E50" s="52"/>
      <c r="F50" s="30">
        <v>10</v>
      </c>
      <c r="G50" s="42">
        <v>0.01</v>
      </c>
      <c r="H50" s="35">
        <v>1</v>
      </c>
      <c r="I50" s="47">
        <f t="shared" si="0"/>
        <v>0.001</v>
      </c>
      <c r="J50" s="35">
        <v>1</v>
      </c>
      <c r="K50" s="47">
        <f t="shared" si="1"/>
        <v>0.001</v>
      </c>
      <c r="L50" s="35">
        <v>1</v>
      </c>
      <c r="M50" s="47">
        <f t="shared" si="2"/>
        <v>0.001</v>
      </c>
      <c r="N50" s="50"/>
      <c r="O50" s="27"/>
      <c r="P50" s="27"/>
      <c r="Q50" s="27"/>
      <c r="R50" s="27"/>
      <c r="S50" s="27"/>
      <c r="T50" s="27"/>
      <c r="U50" s="27"/>
      <c r="W50" s="27"/>
      <c r="X50" s="27"/>
      <c r="Y50" s="27"/>
      <c r="Z50" s="27"/>
      <c r="AA50" s="27"/>
      <c r="AB50" s="27"/>
      <c r="AC50" s="27"/>
      <c r="AE50" s="27"/>
      <c r="AF50" s="27"/>
      <c r="AG50" s="27"/>
      <c r="AH50" s="27"/>
      <c r="AI50" s="27"/>
      <c r="AJ50" s="27"/>
      <c r="AK50" s="27"/>
      <c r="AL50" s="64"/>
    </row>
    <row r="51" spans="2:38" ht="51">
      <c r="B51" s="18" t="s">
        <v>81</v>
      </c>
      <c r="C51" s="19"/>
      <c r="D51" s="56" t="s">
        <v>130</v>
      </c>
      <c r="E51" s="52"/>
      <c r="F51" s="30">
        <v>10</v>
      </c>
      <c r="G51" s="42">
        <v>0.01</v>
      </c>
      <c r="H51" s="35">
        <v>1</v>
      </c>
      <c r="I51" s="47">
        <f t="shared" si="0"/>
        <v>0.001</v>
      </c>
      <c r="J51" s="35">
        <v>1</v>
      </c>
      <c r="K51" s="47">
        <f t="shared" si="1"/>
        <v>0.001</v>
      </c>
      <c r="L51" s="35">
        <v>1</v>
      </c>
      <c r="M51" s="47">
        <f t="shared" si="2"/>
        <v>0.001</v>
      </c>
      <c r="N51" s="50"/>
      <c r="O51" s="27"/>
      <c r="P51" s="27"/>
      <c r="Q51" s="27"/>
      <c r="R51" s="27"/>
      <c r="S51" s="27"/>
      <c r="T51" s="27"/>
      <c r="U51" s="27"/>
      <c r="W51" s="27"/>
      <c r="X51" s="27"/>
      <c r="Y51" s="27"/>
      <c r="Z51" s="27"/>
      <c r="AA51" s="27"/>
      <c r="AB51" s="27"/>
      <c r="AC51" s="27"/>
      <c r="AE51" s="27"/>
      <c r="AF51" s="27"/>
      <c r="AG51" s="27"/>
      <c r="AH51" s="27"/>
      <c r="AI51" s="27"/>
      <c r="AJ51" s="27"/>
      <c r="AK51" s="27"/>
      <c r="AL51" s="64"/>
    </row>
    <row r="52" spans="2:38" ht="63.75">
      <c r="B52" s="18" t="s">
        <v>82</v>
      </c>
      <c r="C52" s="19"/>
      <c r="D52" s="62" t="s">
        <v>131</v>
      </c>
      <c r="E52" s="52"/>
      <c r="F52" s="30">
        <v>10</v>
      </c>
      <c r="G52" s="42">
        <v>0.01</v>
      </c>
      <c r="H52" s="35">
        <v>10</v>
      </c>
      <c r="I52" s="47">
        <f t="shared" si="0"/>
        <v>0.01</v>
      </c>
      <c r="J52" s="35">
        <v>10</v>
      </c>
      <c r="K52" s="47">
        <f t="shared" si="1"/>
        <v>0.01</v>
      </c>
      <c r="L52" s="35">
        <v>10</v>
      </c>
      <c r="M52" s="47">
        <f t="shared" si="2"/>
        <v>0.01</v>
      </c>
      <c r="N52" s="50"/>
      <c r="O52" s="27"/>
      <c r="P52" s="27"/>
      <c r="Q52" s="27"/>
      <c r="R52" s="27"/>
      <c r="S52" s="27"/>
      <c r="T52" s="27"/>
      <c r="U52" s="27"/>
      <c r="W52" s="27"/>
      <c r="X52" s="27"/>
      <c r="Y52" s="27"/>
      <c r="Z52" s="27"/>
      <c r="AA52" s="27"/>
      <c r="AB52" s="27"/>
      <c r="AC52" s="27"/>
      <c r="AE52" s="27"/>
      <c r="AF52" s="27"/>
      <c r="AG52" s="27"/>
      <c r="AH52" s="27"/>
      <c r="AI52" s="27"/>
      <c r="AJ52" s="27"/>
      <c r="AK52" s="27"/>
      <c r="AL52" s="64"/>
    </row>
    <row r="53" spans="2:38" ht="51">
      <c r="B53" s="18" t="s">
        <v>83</v>
      </c>
      <c r="C53" s="19"/>
      <c r="D53" s="56" t="s">
        <v>132</v>
      </c>
      <c r="E53" s="52"/>
      <c r="F53" s="30">
        <v>10</v>
      </c>
      <c r="G53" s="42">
        <v>0.01</v>
      </c>
      <c r="H53" s="35">
        <v>10</v>
      </c>
      <c r="I53" s="47">
        <f t="shared" si="0"/>
        <v>0.01</v>
      </c>
      <c r="J53" s="35">
        <v>1</v>
      </c>
      <c r="K53" s="47">
        <f t="shared" si="1"/>
        <v>0.001</v>
      </c>
      <c r="L53" s="35">
        <v>1</v>
      </c>
      <c r="M53" s="47">
        <f t="shared" si="2"/>
        <v>0.001</v>
      </c>
      <c r="N53" s="50"/>
      <c r="O53" s="27"/>
      <c r="P53" s="27"/>
      <c r="Q53" s="27"/>
      <c r="R53" s="27"/>
      <c r="S53" s="27"/>
      <c r="T53" s="27"/>
      <c r="U53" s="27"/>
      <c r="W53" s="27"/>
      <c r="X53" s="27"/>
      <c r="Y53" s="27"/>
      <c r="Z53" s="27"/>
      <c r="AA53" s="27"/>
      <c r="AB53" s="27"/>
      <c r="AC53" s="27"/>
      <c r="AE53" s="27"/>
      <c r="AF53" s="27"/>
      <c r="AG53" s="27"/>
      <c r="AH53" s="27"/>
      <c r="AI53" s="27"/>
      <c r="AJ53" s="27"/>
      <c r="AK53" s="27"/>
      <c r="AL53" s="64"/>
    </row>
    <row r="54" spans="2:38" ht="51">
      <c r="B54" s="18" t="s">
        <v>84</v>
      </c>
      <c r="C54" s="19"/>
      <c r="D54" s="56" t="s">
        <v>133</v>
      </c>
      <c r="E54" s="52"/>
      <c r="F54" s="30">
        <v>10</v>
      </c>
      <c r="G54" s="42">
        <v>0.01</v>
      </c>
      <c r="H54" s="35">
        <v>10</v>
      </c>
      <c r="I54" s="47">
        <f t="shared" si="0"/>
        <v>0.01</v>
      </c>
      <c r="J54" s="35">
        <v>6</v>
      </c>
      <c r="K54" s="47">
        <f t="shared" si="1"/>
        <v>0.006</v>
      </c>
      <c r="L54" s="35">
        <v>6</v>
      </c>
      <c r="M54" s="47">
        <f t="shared" si="2"/>
        <v>0.006</v>
      </c>
      <c r="N54" s="50"/>
      <c r="O54" s="27"/>
      <c r="P54" s="27"/>
      <c r="Q54" s="27"/>
      <c r="R54" s="27"/>
      <c r="S54" s="27"/>
      <c r="T54" s="27"/>
      <c r="U54" s="27"/>
      <c r="W54" s="27"/>
      <c r="X54" s="27"/>
      <c r="Y54" s="27"/>
      <c r="Z54" s="27"/>
      <c r="AA54" s="27"/>
      <c r="AB54" s="27"/>
      <c r="AC54" s="27"/>
      <c r="AE54" s="27"/>
      <c r="AF54" s="27"/>
      <c r="AG54" s="27"/>
      <c r="AH54" s="27"/>
      <c r="AI54" s="27"/>
      <c r="AJ54" s="27"/>
      <c r="AK54" s="27"/>
      <c r="AL54" s="64"/>
    </row>
    <row r="55" spans="2:38" ht="51">
      <c r="B55" s="18" t="s">
        <v>85</v>
      </c>
      <c r="C55" s="19"/>
      <c r="D55" s="56" t="s">
        <v>134</v>
      </c>
      <c r="E55" s="52"/>
      <c r="F55" s="30">
        <v>10</v>
      </c>
      <c r="G55" s="65">
        <v>0.0025</v>
      </c>
      <c r="H55" s="35">
        <v>1</v>
      </c>
      <c r="I55" s="66">
        <f>(H55/1000)*0.25</f>
        <v>0.00025</v>
      </c>
      <c r="J55" s="35">
        <v>1</v>
      </c>
      <c r="K55" s="66">
        <f>(J55/1000)*0.25</f>
        <v>0.00025</v>
      </c>
      <c r="L55" s="35">
        <v>1</v>
      </c>
      <c r="M55" s="66">
        <f>(L55/1000)*0.25</f>
        <v>0.00025</v>
      </c>
      <c r="N55" s="50"/>
      <c r="O55" s="27"/>
      <c r="P55" s="27"/>
      <c r="Q55" s="27"/>
      <c r="R55" s="27"/>
      <c r="S55" s="27"/>
      <c r="T55" s="27"/>
      <c r="U55" s="27"/>
      <c r="W55" s="27"/>
      <c r="X55" s="27"/>
      <c r="Y55" s="27"/>
      <c r="Z55" s="27"/>
      <c r="AA55" s="27"/>
      <c r="AB55" s="27"/>
      <c r="AC55" s="27"/>
      <c r="AE55" s="27"/>
      <c r="AF55" s="27"/>
      <c r="AG55" s="27"/>
      <c r="AH55" s="27"/>
      <c r="AI55" s="27"/>
      <c r="AJ55" s="27"/>
      <c r="AK55" s="27"/>
      <c r="AL55" s="64"/>
    </row>
    <row r="56" spans="2:38" ht="25.5">
      <c r="B56" s="18" t="s">
        <v>86</v>
      </c>
      <c r="C56" s="19"/>
      <c r="D56" s="56" t="s">
        <v>135</v>
      </c>
      <c r="E56" s="52"/>
      <c r="F56" s="30">
        <v>10</v>
      </c>
      <c r="G56" s="65">
        <v>0.0025</v>
      </c>
      <c r="H56" s="35">
        <v>1</v>
      </c>
      <c r="I56" s="66">
        <f>(H56/1000)*0.25</f>
        <v>0.00025</v>
      </c>
      <c r="J56" s="35">
        <v>1</v>
      </c>
      <c r="K56" s="66">
        <f>(J56/1000)*0.25</f>
        <v>0.00025</v>
      </c>
      <c r="L56" s="35">
        <v>1</v>
      </c>
      <c r="M56" s="66">
        <f>(L56/1000)*0.25</f>
        <v>0.00025</v>
      </c>
      <c r="N56" s="50"/>
      <c r="O56" s="27"/>
      <c r="P56" s="27"/>
      <c r="Q56" s="27"/>
      <c r="R56" s="27"/>
      <c r="S56" s="27"/>
      <c r="T56" s="27"/>
      <c r="U56" s="27"/>
      <c r="W56" s="27"/>
      <c r="X56" s="27"/>
      <c r="Y56" s="27"/>
      <c r="Z56" s="27"/>
      <c r="AA56" s="27"/>
      <c r="AB56" s="27"/>
      <c r="AC56" s="27"/>
      <c r="AE56" s="27"/>
      <c r="AF56" s="27"/>
      <c r="AG56" s="27"/>
      <c r="AH56" s="27"/>
      <c r="AI56" s="27"/>
      <c r="AJ56" s="27"/>
      <c r="AK56" s="27"/>
      <c r="AL56" s="64"/>
    </row>
    <row r="57" spans="2:38" ht="38.25">
      <c r="B57" s="18" t="s">
        <v>87</v>
      </c>
      <c r="C57" s="19"/>
      <c r="D57" s="56" t="s">
        <v>136</v>
      </c>
      <c r="E57" s="52"/>
      <c r="F57" s="30">
        <v>10</v>
      </c>
      <c r="G57" s="65">
        <v>0.0025</v>
      </c>
      <c r="H57" s="35">
        <v>1</v>
      </c>
      <c r="I57" s="66">
        <f>(H57/1000)*0.25</f>
        <v>0.00025</v>
      </c>
      <c r="J57" s="35">
        <v>1</v>
      </c>
      <c r="K57" s="66">
        <f>(J57/1000)*0.25</f>
        <v>0.00025</v>
      </c>
      <c r="L57" s="35">
        <v>1</v>
      </c>
      <c r="M57" s="66">
        <f>(L57/1000)*0.25</f>
        <v>0.00025</v>
      </c>
      <c r="N57" s="50"/>
      <c r="O57" s="27"/>
      <c r="P57" s="27"/>
      <c r="Q57" s="27"/>
      <c r="R57" s="27"/>
      <c r="S57" s="27"/>
      <c r="T57" s="27"/>
      <c r="U57" s="27"/>
      <c r="W57" s="27"/>
      <c r="X57" s="27"/>
      <c r="Y57" s="27"/>
      <c r="Z57" s="27"/>
      <c r="AA57" s="27"/>
      <c r="AB57" s="27"/>
      <c r="AC57" s="27"/>
      <c r="AE57" s="27"/>
      <c r="AF57" s="27"/>
      <c r="AG57" s="27"/>
      <c r="AH57" s="27"/>
      <c r="AI57" s="27"/>
      <c r="AJ57" s="27"/>
      <c r="AK57" s="27"/>
      <c r="AL57" s="64"/>
    </row>
    <row r="58" spans="2:38" ht="39" thickBot="1">
      <c r="B58" s="18" t="s">
        <v>48</v>
      </c>
      <c r="C58" s="19"/>
      <c r="D58" s="63" t="s">
        <v>137</v>
      </c>
      <c r="E58" s="52"/>
      <c r="F58" s="30">
        <v>10</v>
      </c>
      <c r="G58" s="65">
        <v>0.0025</v>
      </c>
      <c r="H58" s="35">
        <v>1</v>
      </c>
      <c r="I58" s="66">
        <f>(H58/1000)*0.25</f>
        <v>0.00025</v>
      </c>
      <c r="J58" s="35">
        <v>1</v>
      </c>
      <c r="K58" s="66">
        <f>(J58/1000)*0.25</f>
        <v>0.00025</v>
      </c>
      <c r="L58" s="35">
        <v>1</v>
      </c>
      <c r="M58" s="66">
        <f>(L58/1000)*0.25</f>
        <v>0.00025</v>
      </c>
      <c r="N58" s="50"/>
      <c r="O58" s="27"/>
      <c r="P58" s="27"/>
      <c r="Q58" s="27"/>
      <c r="R58" s="27"/>
      <c r="S58" s="27"/>
      <c r="T58" s="27"/>
      <c r="U58" s="27"/>
      <c r="W58" s="27"/>
      <c r="X58" s="27"/>
      <c r="Y58" s="27"/>
      <c r="Z58" s="27"/>
      <c r="AA58" s="27"/>
      <c r="AB58" s="27"/>
      <c r="AC58" s="27"/>
      <c r="AE58" s="27"/>
      <c r="AF58" s="27"/>
      <c r="AG58" s="27"/>
      <c r="AH58" s="27"/>
      <c r="AI58" s="27"/>
      <c r="AJ58" s="27"/>
      <c r="AK58" s="27"/>
      <c r="AL58" s="64"/>
    </row>
    <row r="59" spans="1:38" ht="12.75">
      <c r="A59" s="22"/>
      <c r="B59" s="15" t="s">
        <v>13</v>
      </c>
      <c r="C59" s="16" t="s">
        <v>14</v>
      </c>
      <c r="D59" s="61"/>
      <c r="E59" s="17">
        <v>30</v>
      </c>
      <c r="F59" s="31"/>
      <c r="G59" s="43"/>
      <c r="H59" s="25"/>
      <c r="I59" s="46">
        <f>SUM(I60:I69)</f>
        <v>0.22350000000000003</v>
      </c>
      <c r="J59" s="25"/>
      <c r="K59" s="46">
        <f>SUM(K60:K69)</f>
        <v>0.18850000000000003</v>
      </c>
      <c r="L59" s="25"/>
      <c r="M59" s="46">
        <f>SUM(M60:M69)</f>
        <v>0.18850000000000003</v>
      </c>
      <c r="N59" s="50"/>
      <c r="O59" s="27"/>
      <c r="P59" s="27"/>
      <c r="Q59" s="27"/>
      <c r="R59" s="27"/>
      <c r="S59" s="27"/>
      <c r="T59" s="27"/>
      <c r="U59" s="27"/>
      <c r="W59" s="27"/>
      <c r="X59" s="27"/>
      <c r="Y59" s="27"/>
      <c r="Z59" s="27"/>
      <c r="AA59" s="27"/>
      <c r="AB59" s="27"/>
      <c r="AC59" s="27"/>
      <c r="AE59" s="27"/>
      <c r="AF59" s="27"/>
      <c r="AG59" s="27"/>
      <c r="AH59" s="27"/>
      <c r="AI59" s="27"/>
      <c r="AJ59" s="27"/>
      <c r="AK59" s="27"/>
      <c r="AL59" s="64"/>
    </row>
    <row r="60" spans="2:38" ht="25.5">
      <c r="B60" s="18" t="s">
        <v>15</v>
      </c>
      <c r="C60" s="19"/>
      <c r="D60" s="55" t="s">
        <v>32</v>
      </c>
      <c r="E60" s="52"/>
      <c r="F60" s="32">
        <v>10</v>
      </c>
      <c r="G60" s="58">
        <v>0.01</v>
      </c>
      <c r="H60" s="36">
        <v>5</v>
      </c>
      <c r="I60" s="47">
        <f>H60/1000</f>
        <v>0.005</v>
      </c>
      <c r="J60" s="36">
        <v>5</v>
      </c>
      <c r="K60" s="47">
        <f>J60/1000</f>
        <v>0.005</v>
      </c>
      <c r="L60" s="36">
        <v>5</v>
      </c>
      <c r="M60" s="47">
        <f>L60/1000</f>
        <v>0.005</v>
      </c>
      <c r="N60" s="50"/>
      <c r="AL60" s="64"/>
    </row>
    <row r="61" spans="2:38" ht="76.5">
      <c r="B61" s="18" t="s">
        <v>16</v>
      </c>
      <c r="C61" s="19"/>
      <c r="D61" s="55" t="s">
        <v>33</v>
      </c>
      <c r="E61" s="52"/>
      <c r="F61" s="32">
        <v>10</v>
      </c>
      <c r="G61" s="42">
        <v>0.03</v>
      </c>
      <c r="H61" s="36">
        <v>8</v>
      </c>
      <c r="I61" s="47">
        <f>(H61/1000)*3</f>
        <v>0.024</v>
      </c>
      <c r="J61" s="36">
        <v>8</v>
      </c>
      <c r="K61" s="47">
        <f>(J61/1000)*3</f>
        <v>0.024</v>
      </c>
      <c r="L61" s="36">
        <v>8</v>
      </c>
      <c r="M61" s="47">
        <f>(L61/1000)*3</f>
        <v>0.024</v>
      </c>
      <c r="N61" s="50"/>
      <c r="AL61" s="64"/>
    </row>
    <row r="62" spans="2:38" ht="38.25">
      <c r="B62" s="18" t="s">
        <v>17</v>
      </c>
      <c r="C62" s="19"/>
      <c r="D62" s="55" t="s">
        <v>34</v>
      </c>
      <c r="E62" s="52"/>
      <c r="F62" s="32">
        <v>10</v>
      </c>
      <c r="G62" s="42">
        <v>0.04</v>
      </c>
      <c r="H62" s="36">
        <v>8</v>
      </c>
      <c r="I62" s="47">
        <f>(H62/1000)*5</f>
        <v>0.04</v>
      </c>
      <c r="J62" s="36">
        <v>8</v>
      </c>
      <c r="K62" s="47">
        <f>(J62/1000)*5</f>
        <v>0.04</v>
      </c>
      <c r="L62" s="36">
        <v>8</v>
      </c>
      <c r="M62" s="47">
        <f>(L62/1000)*5</f>
        <v>0.04</v>
      </c>
      <c r="N62" s="50"/>
      <c r="AL62" s="64"/>
    </row>
    <row r="63" spans="2:38" ht="38.25">
      <c r="B63" s="18" t="s">
        <v>19</v>
      </c>
      <c r="C63" s="19"/>
      <c r="D63" s="55" t="s">
        <v>35</v>
      </c>
      <c r="E63" s="52"/>
      <c r="F63" s="32">
        <v>10</v>
      </c>
      <c r="G63" s="58">
        <v>0.025</v>
      </c>
      <c r="H63" s="36">
        <v>0</v>
      </c>
      <c r="I63" s="47">
        <f>(H63/1000)*2.5</f>
        <v>0</v>
      </c>
      <c r="J63" s="36">
        <v>0</v>
      </c>
      <c r="K63" s="47">
        <f>(J63/1000)*2.5</f>
        <v>0</v>
      </c>
      <c r="L63" s="36">
        <v>0</v>
      </c>
      <c r="M63" s="47">
        <f>(L63/1000)*2.5</f>
        <v>0</v>
      </c>
      <c r="N63" s="50"/>
      <c r="AL63" s="64"/>
    </row>
    <row r="64" spans="2:38" ht="38.25">
      <c r="B64" s="18" t="s">
        <v>21</v>
      </c>
      <c r="C64" s="19"/>
      <c r="D64" s="56" t="s">
        <v>36</v>
      </c>
      <c r="E64" s="52"/>
      <c r="F64" s="32">
        <v>10</v>
      </c>
      <c r="G64" s="42">
        <v>0.04</v>
      </c>
      <c r="H64" s="36">
        <v>8</v>
      </c>
      <c r="I64" s="47">
        <f>(H64/1000)*5</f>
        <v>0.04</v>
      </c>
      <c r="J64" s="36">
        <v>8</v>
      </c>
      <c r="K64" s="47">
        <f>(J64/1000)*5</f>
        <v>0.04</v>
      </c>
      <c r="L64" s="36">
        <v>8</v>
      </c>
      <c r="M64" s="47">
        <f>(L64/1000)*5</f>
        <v>0.04</v>
      </c>
      <c r="N64" s="50"/>
      <c r="AL64" s="64"/>
    </row>
    <row r="65" spans="2:38" ht="38.25">
      <c r="B65" s="18" t="s">
        <v>22</v>
      </c>
      <c r="C65" s="19"/>
      <c r="D65" s="56" t="s">
        <v>37</v>
      </c>
      <c r="E65" s="52"/>
      <c r="F65" s="32">
        <v>10</v>
      </c>
      <c r="G65" s="42">
        <v>0.04</v>
      </c>
      <c r="H65" s="36">
        <v>8</v>
      </c>
      <c r="I65" s="47">
        <f>(H65/1000)*5</f>
        <v>0.04</v>
      </c>
      <c r="J65" s="36">
        <v>8</v>
      </c>
      <c r="K65" s="47">
        <f>(J65/1000)*5</f>
        <v>0.04</v>
      </c>
      <c r="L65" s="36">
        <v>8</v>
      </c>
      <c r="M65" s="47">
        <f>(L65/1000)*5</f>
        <v>0.04</v>
      </c>
      <c r="N65" s="50"/>
      <c r="AL65" s="64"/>
    </row>
    <row r="66" spans="2:38" ht="38.25">
      <c r="B66" s="18" t="s">
        <v>23</v>
      </c>
      <c r="C66" s="19"/>
      <c r="D66" s="56" t="s">
        <v>38</v>
      </c>
      <c r="E66" s="52"/>
      <c r="F66" s="32">
        <v>10</v>
      </c>
      <c r="G66" s="58">
        <v>0.025</v>
      </c>
      <c r="H66" s="36">
        <v>1</v>
      </c>
      <c r="I66" s="47">
        <f>(H66/1000)*2.5</f>
        <v>0.0025</v>
      </c>
      <c r="J66" s="36">
        <v>3</v>
      </c>
      <c r="K66" s="47">
        <f>(J66/1000)*2.5</f>
        <v>0.0075</v>
      </c>
      <c r="L66" s="36">
        <v>3</v>
      </c>
      <c r="M66" s="47">
        <f>(L66/1000)*2.5</f>
        <v>0.0075</v>
      </c>
      <c r="N66" s="50"/>
      <c r="AL66" s="64"/>
    </row>
    <row r="67" spans="2:38" ht="38.25">
      <c r="B67" s="18" t="s">
        <v>24</v>
      </c>
      <c r="C67" s="19"/>
      <c r="D67" s="56" t="s">
        <v>39</v>
      </c>
      <c r="E67" s="52"/>
      <c r="F67" s="32">
        <v>10</v>
      </c>
      <c r="G67" s="42">
        <v>0.04</v>
      </c>
      <c r="H67" s="36">
        <v>3</v>
      </c>
      <c r="I67" s="47">
        <f>(H67/1000)*5</f>
        <v>0.015</v>
      </c>
      <c r="J67" s="36">
        <v>1</v>
      </c>
      <c r="K67" s="47">
        <f>(J67/1000)*5</f>
        <v>0.005</v>
      </c>
      <c r="L67" s="36">
        <v>1</v>
      </c>
      <c r="M67" s="47">
        <f>(L67/1000)*5</f>
        <v>0.005</v>
      </c>
      <c r="N67" s="50"/>
      <c r="AL67" s="64"/>
    </row>
    <row r="68" spans="2:38" ht="25.5">
      <c r="B68" s="18" t="s">
        <v>24</v>
      </c>
      <c r="C68" s="19"/>
      <c r="D68" s="56" t="s">
        <v>141</v>
      </c>
      <c r="E68" s="52"/>
      <c r="F68" s="32">
        <v>10</v>
      </c>
      <c r="G68" s="42">
        <v>0.04</v>
      </c>
      <c r="H68" s="36">
        <v>10</v>
      </c>
      <c r="I68" s="47">
        <f>(H68/1000)*5</f>
        <v>0.05</v>
      </c>
      <c r="J68" s="36">
        <v>4</v>
      </c>
      <c r="K68" s="47">
        <f>(J68/1000)*5</f>
        <v>0.02</v>
      </c>
      <c r="L68" s="36">
        <v>4</v>
      </c>
      <c r="M68" s="47">
        <f>(L68/1000)*5</f>
        <v>0.02</v>
      </c>
      <c r="N68" s="50"/>
      <c r="AL68" s="64"/>
    </row>
    <row r="69" spans="2:38" ht="26.25" thickBot="1">
      <c r="B69" s="21" t="s">
        <v>31</v>
      </c>
      <c r="C69" s="20"/>
      <c r="D69" s="57" t="s">
        <v>40</v>
      </c>
      <c r="E69" s="53"/>
      <c r="F69" s="34">
        <v>10</v>
      </c>
      <c r="G69" s="59">
        <v>0.01</v>
      </c>
      <c r="H69" s="37">
        <v>7</v>
      </c>
      <c r="I69" s="47">
        <f>H69/1000</f>
        <v>0.007</v>
      </c>
      <c r="J69" s="37">
        <v>7</v>
      </c>
      <c r="K69" s="47">
        <f>J69/1000</f>
        <v>0.007</v>
      </c>
      <c r="L69" s="37">
        <v>7</v>
      </c>
      <c r="M69" s="47">
        <f>L69/1000</f>
        <v>0.007</v>
      </c>
      <c r="N69" s="50"/>
      <c r="AL69" s="64"/>
    </row>
    <row r="70" spans="1:38" ht="12.75">
      <c r="A70" s="22"/>
      <c r="B70" s="15" t="s">
        <v>4</v>
      </c>
      <c r="C70" s="16" t="s">
        <v>20</v>
      </c>
      <c r="D70" s="54"/>
      <c r="E70" s="17">
        <v>20</v>
      </c>
      <c r="F70" s="33"/>
      <c r="G70" s="43"/>
      <c r="H70" s="26"/>
      <c r="I70" s="46">
        <f>SUM(I71:I71)</f>
        <v>0.04</v>
      </c>
      <c r="J70" s="25"/>
      <c r="K70" s="46">
        <f>SUM(K71:K71)</f>
        <v>0</v>
      </c>
      <c r="L70" s="25"/>
      <c r="M70" s="46">
        <f>SUM(M71:M71)</f>
        <v>0.08</v>
      </c>
      <c r="N70" s="50"/>
      <c r="AL70" s="64"/>
    </row>
    <row r="71" spans="2:38" ht="39" thickBot="1">
      <c r="B71" s="21" t="s">
        <v>18</v>
      </c>
      <c r="C71" s="20"/>
      <c r="D71" s="41" t="s">
        <v>41</v>
      </c>
      <c r="E71" s="38"/>
      <c r="F71" s="39">
        <v>10</v>
      </c>
      <c r="G71" s="44">
        <v>0.2</v>
      </c>
      <c r="H71" s="40">
        <v>4</v>
      </c>
      <c r="I71" s="48">
        <f>H71/100</f>
        <v>0.04</v>
      </c>
      <c r="J71" s="37">
        <v>0</v>
      </c>
      <c r="K71" s="48">
        <f>J71/100</f>
        <v>0</v>
      </c>
      <c r="L71" s="37">
        <v>8</v>
      </c>
      <c r="M71" s="48">
        <f>L71/100</f>
        <v>0.08</v>
      </c>
      <c r="N71" s="50"/>
      <c r="AL71" s="64"/>
    </row>
    <row r="72" spans="2:13" ht="12.75">
      <c r="B72" s="3"/>
      <c r="E72" s="23">
        <f>SUM(E5:E71)</f>
        <v>100</v>
      </c>
      <c r="F72" s="24"/>
      <c r="G72" s="45">
        <f>SUM(G6:G71)</f>
        <v>1.0000000000000004</v>
      </c>
      <c r="H72" s="23"/>
      <c r="I72" s="49">
        <f>I5+I59+I70</f>
        <v>0.5305000000000001</v>
      </c>
      <c r="J72" s="73"/>
      <c r="K72" s="74">
        <f>K5+K59+K70</f>
        <v>0.3295000000000001</v>
      </c>
      <c r="L72" s="4"/>
      <c r="M72" s="49">
        <f>M5+M59+M70</f>
        <v>0.42650000000000016</v>
      </c>
    </row>
    <row r="73" spans="2:38" ht="12.75">
      <c r="B73" s="3"/>
      <c r="E73" s="2"/>
      <c r="F73" s="3"/>
      <c r="G73" s="3"/>
      <c r="M73"/>
      <c r="V73" s="67"/>
      <c r="AD73" s="51"/>
      <c r="AL73" s="51"/>
    </row>
    <row r="74" spans="2:11" ht="15">
      <c r="B74" s="75" t="s">
        <v>144</v>
      </c>
      <c r="E74" s="2"/>
      <c r="F74" s="3"/>
      <c r="G74" s="3"/>
      <c r="H74" s="8"/>
      <c r="I74" s="8"/>
      <c r="J74" s="8"/>
      <c r="K74" s="8"/>
    </row>
    <row r="75" ht="12.75">
      <c r="M75"/>
    </row>
    <row r="76" ht="12.75">
      <c r="M76"/>
    </row>
  </sheetData>
  <sheetProtection/>
  <mergeCells count="4">
    <mergeCell ref="L3:M3"/>
    <mergeCell ref="E3:G3"/>
    <mergeCell ref="J3:K3"/>
    <mergeCell ref="H3:I3"/>
  </mergeCells>
  <conditionalFormatting sqref="L59 L70 J5 L5 H59 H70 J70 J59 H5">
    <cfRule type="cellIs" priority="1" dxfId="0" operator="notEqual" stopIfTrue="1">
      <formula>#REF!</formula>
    </cfRule>
  </conditionalFormatting>
  <dataValidations count="2">
    <dataValidation type="whole" operator="equal" allowBlank="1" showInputMessage="1" showErrorMessage="1" sqref="E72 H72">
      <formula1>100</formula1>
    </dataValidation>
    <dataValidation type="whole" allowBlank="1" showInputMessage="1" showErrorMessage="1" errorTitle="Immissione valutazione" error="Immettere un numero da 0 a 100.&#10;100 = criterio soddisfatto al 100%&#10;0     = criterio non soddisfatto." sqref="L71 H71 J71 J6:J58 L6:L58 H6:H58 L60:L69 H60:H69 J60:J69">
      <formula1>0</formula1>
      <formula2>100</formula2>
    </dataValidation>
  </dataValidations>
  <printOptions/>
  <pageMargins left="1.1811023622047245" right="0.3937007874015748" top="1.5748031496062993" bottom="0.984251968503937" header="0.5511811023622047" footer="0.3937007874015748"/>
  <pageSetup horizontalDpi="300" verticalDpi="300" orientation="portrait" paperSize="9" scale="55" r:id="rId1"/>
  <headerFooter alignWithMargins="0">
    <oddHeader>&amp;L&amp;16&amp;X          &amp;A&amp;12&amp;X
         &amp;11CSI-SC - A. Forte&amp;12 &amp;8&amp;Y(&amp;F)&amp;R&amp;16&amp;X&amp;P / &amp;N&amp;12&amp;X
&amp;11&amp;D</oddHeader>
  </headerFooter>
  <ignoredErrors>
    <ignoredError sqref="I66 I63 K66 K63 M63 M6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Forte</dc:creator>
  <cp:keywords/>
  <dc:description/>
  <cp:lastModifiedBy>Agostinetti Jole / kxgc002</cp:lastModifiedBy>
  <cp:lastPrinted>2008-12-29T09:35:25Z</cp:lastPrinted>
  <dcterms:created xsi:type="dcterms:W3CDTF">2003-03-21T10:04:20Z</dcterms:created>
  <dcterms:modified xsi:type="dcterms:W3CDTF">2012-10-12T12:25:14Z</dcterms:modified>
  <cp:category/>
  <cp:version/>
  <cp:contentType/>
  <cp:contentStatus/>
</cp:coreProperties>
</file>